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3955" windowHeight="108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X44" i="1" l="1"/>
  <c r="AW44" i="1"/>
  <c r="AV44" i="1"/>
  <c r="AS44" i="1"/>
  <c r="AR44" i="1"/>
  <c r="AP44" i="1"/>
  <c r="AO44" i="1"/>
  <c r="AK44" i="1"/>
  <c r="AJ44" i="1"/>
  <c r="AI44" i="1"/>
  <c r="AH44" i="1"/>
  <c r="AG44" i="1"/>
  <c r="AF44" i="1"/>
  <c r="AE44" i="1"/>
  <c r="AD44" i="1"/>
  <c r="AC44" i="1"/>
  <c r="X44" i="1"/>
  <c r="W44" i="1"/>
  <c r="V44" i="1"/>
  <c r="S44" i="1"/>
  <c r="R44" i="1"/>
  <c r="P44" i="1"/>
  <c r="O44" i="1"/>
  <c r="J44" i="1"/>
  <c r="I44" i="1"/>
  <c r="H44" i="1"/>
  <c r="G44" i="1"/>
  <c r="F44" i="1"/>
  <c r="E44" i="1"/>
  <c r="D44" i="1"/>
  <c r="C44" i="1"/>
  <c r="B44" i="1"/>
  <c r="BB43" i="1"/>
  <c r="BA43" i="1"/>
  <c r="AZ43" i="1"/>
  <c r="AX43" i="1"/>
  <c r="AW43" i="1"/>
  <c r="AV43" i="1"/>
  <c r="AU43" i="1"/>
  <c r="AT43" i="1"/>
  <c r="AS43" i="1"/>
  <c r="AR43" i="1"/>
  <c r="AP43" i="1"/>
  <c r="AO43" i="1"/>
  <c r="AK43" i="1"/>
  <c r="AJ43" i="1"/>
  <c r="AI43" i="1"/>
  <c r="AH43" i="1"/>
  <c r="AG43" i="1"/>
  <c r="AF43" i="1"/>
  <c r="AE43" i="1"/>
  <c r="AD43" i="1"/>
  <c r="AC43" i="1"/>
  <c r="Z43" i="1"/>
  <c r="X43" i="1"/>
  <c r="W43" i="1"/>
  <c r="V43" i="1"/>
  <c r="U43" i="1"/>
  <c r="T43" i="1"/>
  <c r="S43" i="1"/>
  <c r="R43" i="1"/>
  <c r="P43" i="1"/>
  <c r="O43" i="1"/>
  <c r="J43" i="1"/>
  <c r="I43" i="1"/>
  <c r="H43" i="1"/>
  <c r="G43" i="1"/>
  <c r="F43" i="1"/>
  <c r="E43" i="1"/>
  <c r="D43" i="1"/>
  <c r="C43" i="1"/>
  <c r="B43" i="1"/>
  <c r="BB42" i="1"/>
  <c r="BA42" i="1"/>
  <c r="AZ42" i="1"/>
  <c r="AX42" i="1"/>
  <c r="AW42" i="1"/>
  <c r="AV42" i="1"/>
  <c r="AU42" i="1"/>
  <c r="AT42" i="1"/>
  <c r="AS42" i="1"/>
  <c r="AR42" i="1"/>
  <c r="AP42" i="1"/>
  <c r="AO42" i="1"/>
  <c r="AK42" i="1"/>
  <c r="AJ42" i="1"/>
  <c r="AI42" i="1"/>
  <c r="AH42" i="1"/>
  <c r="AG42" i="1"/>
  <c r="AF42" i="1"/>
  <c r="AE42" i="1"/>
  <c r="AD42" i="1"/>
  <c r="AC42" i="1"/>
  <c r="Z42" i="1"/>
  <c r="X42" i="1"/>
  <c r="W42" i="1"/>
  <c r="V42" i="1"/>
  <c r="U42" i="1"/>
  <c r="T42" i="1"/>
  <c r="S42" i="1"/>
  <c r="R42" i="1"/>
  <c r="Q42" i="1"/>
  <c r="P42" i="1"/>
  <c r="O42" i="1"/>
  <c r="J42" i="1"/>
  <c r="I42" i="1"/>
  <c r="H42" i="1"/>
  <c r="G42" i="1"/>
  <c r="F42" i="1"/>
  <c r="E42" i="1"/>
  <c r="D42" i="1"/>
  <c r="C42" i="1"/>
  <c r="B42" i="1"/>
  <c r="BB41" i="1"/>
  <c r="BA41" i="1"/>
  <c r="AZ41" i="1"/>
  <c r="AX41" i="1"/>
  <c r="AW41" i="1"/>
  <c r="AV41" i="1"/>
  <c r="AU41" i="1"/>
  <c r="AT41" i="1"/>
  <c r="AS41" i="1"/>
  <c r="AR41" i="1"/>
  <c r="AP41" i="1"/>
  <c r="AO41" i="1"/>
  <c r="AK41" i="1"/>
  <c r="AJ41" i="1"/>
  <c r="AI41" i="1"/>
  <c r="AH41" i="1"/>
  <c r="AG41" i="1"/>
  <c r="AF41" i="1"/>
  <c r="AE41" i="1"/>
  <c r="AD41" i="1"/>
  <c r="Z41" i="1"/>
  <c r="X41" i="1"/>
  <c r="W41" i="1"/>
  <c r="V41" i="1"/>
  <c r="U41" i="1"/>
  <c r="T41" i="1"/>
  <c r="S41" i="1"/>
  <c r="R41" i="1"/>
  <c r="P41" i="1"/>
  <c r="O41" i="1"/>
  <c r="J41" i="1"/>
  <c r="I41" i="1"/>
  <c r="H41" i="1"/>
  <c r="G41" i="1"/>
  <c r="F41" i="1"/>
  <c r="E41" i="1"/>
  <c r="D41" i="1"/>
  <c r="C41" i="1"/>
  <c r="AC40" i="1"/>
  <c r="B40" i="1"/>
</calcChain>
</file>

<file path=xl/sharedStrings.xml><?xml version="1.0" encoding="utf-8"?>
<sst xmlns="http://schemas.openxmlformats.org/spreadsheetml/2006/main" count="243" uniqueCount="67">
  <si>
    <t>Cedar Rapids Water Plant</t>
  </si>
  <si>
    <t>Finished Water Analysis Summary</t>
  </si>
  <si>
    <t>J Avenue NE Plant</t>
  </si>
  <si>
    <t xml:space="preserve"> </t>
  </si>
  <si>
    <t>NW Plant</t>
  </si>
  <si>
    <t>January 2012</t>
  </si>
  <si>
    <t>FINISHED WATER HARDNESS LEVELS</t>
  </si>
  <si>
    <t>ALKALINITY</t>
  </si>
  <si>
    <t>Total</t>
  </si>
  <si>
    <t>Total Coliform</t>
  </si>
  <si>
    <t>System</t>
  </si>
  <si>
    <t>Chloride</t>
  </si>
  <si>
    <t>Sulfate</t>
  </si>
  <si>
    <t>p H</t>
  </si>
  <si>
    <t>Temperature</t>
  </si>
  <si>
    <r>
      <t>mg/L (as CaCO</t>
    </r>
    <r>
      <rPr>
        <b/>
        <vertAlign val="subscript"/>
        <sz val="9"/>
        <rFont val="MS Sans Serif"/>
        <family val="2"/>
      </rPr>
      <t>3</t>
    </r>
    <r>
      <rPr>
        <b/>
        <sz val="9"/>
        <rFont val="MS Sans Serif"/>
        <family val="2"/>
      </rPr>
      <t>)</t>
    </r>
  </si>
  <si>
    <r>
      <t>mg/L(as CaCO</t>
    </r>
    <r>
      <rPr>
        <b/>
        <vertAlign val="subscript"/>
        <sz val="9"/>
        <rFont val="MS Sans Serif"/>
        <family val="2"/>
      </rPr>
      <t>3</t>
    </r>
    <r>
      <rPr>
        <b/>
        <sz val="9"/>
        <rFont val="MS Sans Serif"/>
        <family val="2"/>
      </rPr>
      <t>)</t>
    </r>
  </si>
  <si>
    <t>Chlorine</t>
  </si>
  <si>
    <t>Colonies</t>
  </si>
  <si>
    <t>Samples</t>
  </si>
  <si>
    <t>Fluoride</t>
  </si>
  <si>
    <t>Nitrate</t>
  </si>
  <si>
    <t>Nitrite</t>
  </si>
  <si>
    <t>Ammonia</t>
  </si>
  <si>
    <t>O-Phosphate</t>
  </si>
  <si>
    <t>(Comp)</t>
  </si>
  <si>
    <t>Conductivity</t>
  </si>
  <si>
    <t>Turbidity</t>
  </si>
  <si>
    <t>Dissolved</t>
  </si>
  <si>
    <t>J Ave</t>
  </si>
  <si>
    <t>NW</t>
  </si>
  <si>
    <t>Date</t>
  </si>
  <si>
    <t>S.U.'s</t>
  </si>
  <si>
    <t>Degrees F.</t>
  </si>
  <si>
    <t>Calcium</t>
  </si>
  <si>
    <t>Magnesium</t>
  </si>
  <si>
    <t>Non-Carbonate</t>
  </si>
  <si>
    <t>Phenol.</t>
  </si>
  <si>
    <t>mg/L</t>
  </si>
  <si>
    <t>per 100 ml</t>
  </si>
  <si>
    <t>Mean HPC/ml</t>
  </si>
  <si>
    <t>mg/L (as N)</t>
  </si>
  <si>
    <r>
      <t>mg/L (as PO</t>
    </r>
    <r>
      <rPr>
        <b/>
        <vertAlign val="subscript"/>
        <sz val="9"/>
        <rFont val="MS Sans Serif"/>
        <family val="2"/>
      </rPr>
      <t>4</t>
    </r>
    <r>
      <rPr>
        <b/>
        <sz val="9"/>
        <rFont val="MS Sans Serif"/>
        <family val="2"/>
      </rPr>
      <t>)</t>
    </r>
  </si>
  <si>
    <r>
      <t>mg/L (as SO</t>
    </r>
    <r>
      <rPr>
        <b/>
        <vertAlign val="subscript"/>
        <sz val="9"/>
        <rFont val="MS Sans Serif"/>
        <family val="2"/>
      </rPr>
      <t>4</t>
    </r>
    <r>
      <rPr>
        <b/>
        <sz val="9"/>
        <rFont val="MS Sans Serif"/>
        <family val="2"/>
      </rPr>
      <t>)</t>
    </r>
  </si>
  <si>
    <t>Stability</t>
  </si>
  <si>
    <t>µmhos/cm</t>
  </si>
  <si>
    <t>NTU's</t>
  </si>
  <si>
    <t>Iron mg/L</t>
  </si>
  <si>
    <t>Solids, mg/L</t>
  </si>
  <si>
    <r>
      <t>mg/Ll (as PO</t>
    </r>
    <r>
      <rPr>
        <b/>
        <vertAlign val="subscript"/>
        <sz val="9"/>
        <rFont val="MS Sans Serif"/>
        <family val="2"/>
      </rPr>
      <t>4</t>
    </r>
    <r>
      <rPr>
        <b/>
        <sz val="9"/>
        <rFont val="MS Sans Serif"/>
        <family val="2"/>
      </rPr>
      <t>)</t>
    </r>
  </si>
  <si>
    <t>Sodium</t>
  </si>
  <si>
    <t>ABSENT</t>
  </si>
  <si>
    <t>&lt; 0.02</t>
  </si>
  <si>
    <t>ND</t>
  </si>
  <si>
    <t>NR</t>
  </si>
  <si>
    <t>Median</t>
  </si>
  <si>
    <t>Average</t>
  </si>
  <si>
    <t>Maximum</t>
  </si>
  <si>
    <t>&lt;0.1</t>
  </si>
  <si>
    <t>&lt;0.05</t>
  </si>
  <si>
    <t>Minimum</t>
  </si>
  <si>
    <t>Std Dev</t>
  </si>
  <si>
    <t>LA = LAB ACCIDENT</t>
  </si>
  <si>
    <t>In the Total Coliform Colonies column - A=Absent and #=Colonies/100ml</t>
  </si>
  <si>
    <t>LA= lab accident</t>
  </si>
  <si>
    <t>BRL = Below Reportable Limit</t>
  </si>
  <si>
    <t>ND = No Detection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</si>
</sst>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mmmm\,yyyy"/>
  </numFmts>
  <fonts count="9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2"/>
      <name val="MS Sans Serif"/>
      <family val="2"/>
    </font>
    <font>
      <b/>
      <sz val="10"/>
      <name val="MS Sans Serif"/>
      <family val="2"/>
    </font>
    <font>
      <b/>
      <sz val="8"/>
      <name val="MS Sans Serif"/>
      <family val="2"/>
    </font>
    <font>
      <b/>
      <sz val="9"/>
      <name val="MS Sans Serif"/>
      <family val="2"/>
    </font>
    <font>
      <sz val="9"/>
      <name val="MS Sans Serif"/>
      <family val="2"/>
    </font>
    <font>
      <b/>
      <vertAlign val="subscript"/>
      <sz val="9"/>
      <name val="MS Sans Serif"/>
      <family val="2"/>
    </font>
    <font>
      <sz val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 applyBorder="1"/>
    <xf numFmtId="0" fontId="1" fillId="0" borderId="0" xfId="0" applyFont="1"/>
    <xf numFmtId="164" fontId="1" fillId="0" borderId="0" xfId="0" applyNumberFormat="1" applyFont="1"/>
    <xf numFmtId="1" fontId="1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/>
    <xf numFmtId="2" fontId="1" fillId="0" borderId="0" xfId="0" applyNumberFormat="1" applyFont="1"/>
    <xf numFmtId="0" fontId="2" fillId="0" borderId="0" xfId="0" applyFont="1" applyAlignment="1">
      <alignment horizontal="center"/>
    </xf>
    <xf numFmtId="0" fontId="3" fillId="0" borderId="0" xfId="0" applyFont="1" applyFill="1" applyBorder="1" applyProtection="1">
      <protection locked="0"/>
    </xf>
    <xf numFmtId="2" fontId="3" fillId="0" borderId="0" xfId="0" applyNumberFormat="1" applyFont="1" applyFill="1" applyBorder="1" applyAlignment="1" applyProtection="1">
      <alignment horizontal="center"/>
      <protection locked="0"/>
    </xf>
    <xf numFmtId="165" fontId="3" fillId="0" borderId="0" xfId="0" applyNumberFormat="1" applyFont="1" applyFill="1" applyBorder="1" applyAlignment="1" applyProtection="1">
      <alignment horizontal="center"/>
      <protection locked="0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165" fontId="3" fillId="0" borderId="0" xfId="0" applyNumberFormat="1" applyFont="1" applyFill="1" applyBorder="1" applyProtection="1">
      <protection locked="0"/>
    </xf>
    <xf numFmtId="0" fontId="3" fillId="0" borderId="0" xfId="0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7" fontId="3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center"/>
    </xf>
    <xf numFmtId="17" fontId="3" fillId="0" borderId="0" xfId="0" applyNumberFormat="1" applyFont="1" applyAlignment="1">
      <alignment horizontal="center"/>
    </xf>
    <xf numFmtId="2" fontId="3" fillId="0" borderId="0" xfId="0" applyNumberFormat="1" applyFont="1"/>
    <xf numFmtId="2" fontId="3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Continuous"/>
    </xf>
    <xf numFmtId="2" fontId="3" fillId="0" borderId="0" xfId="0" applyNumberFormat="1" applyFont="1" applyAlignment="1">
      <alignment horizontal="centerContinuous"/>
    </xf>
    <xf numFmtId="165" fontId="3" fillId="0" borderId="0" xfId="0" applyNumberFormat="1" applyFont="1"/>
    <xf numFmtId="0" fontId="5" fillId="2" borderId="1" xfId="0" applyFont="1" applyFill="1" applyBorder="1"/>
    <xf numFmtId="164" fontId="5" fillId="2" borderId="1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165" fontId="5" fillId="2" borderId="1" xfId="0" applyNumberFormat="1" applyFont="1" applyFill="1" applyBorder="1" applyAlignment="1">
      <alignment horizontal="center"/>
    </xf>
    <xf numFmtId="0" fontId="5" fillId="2" borderId="1" xfId="0" quotePrefix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2" fontId="6" fillId="2" borderId="1" xfId="0" applyNumberFormat="1" applyFont="1" applyFill="1" applyBorder="1"/>
    <xf numFmtId="0" fontId="1" fillId="0" borderId="5" xfId="0" applyFont="1" applyBorder="1"/>
    <xf numFmtId="0" fontId="5" fillId="2" borderId="2" xfId="0" applyFont="1" applyFill="1" applyBorder="1"/>
    <xf numFmtId="2" fontId="5" fillId="2" borderId="1" xfId="0" applyNumberFormat="1" applyFont="1" applyFill="1" applyBorder="1"/>
    <xf numFmtId="1" fontId="5" fillId="2" borderId="6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165" fontId="5" fillId="2" borderId="1" xfId="0" applyNumberFormat="1" applyFont="1" applyFill="1" applyBorder="1"/>
    <xf numFmtId="0" fontId="5" fillId="2" borderId="7" xfId="0" applyFont="1" applyFill="1" applyBorder="1"/>
    <xf numFmtId="2" fontId="5" fillId="2" borderId="7" xfId="0" applyNumberFormat="1" applyFont="1" applyFill="1" applyBorder="1" applyAlignment="1">
      <alignment horizontal="center"/>
    </xf>
    <xf numFmtId="164" fontId="5" fillId="2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165" fontId="5" fillId="2" borderId="7" xfId="0" applyNumberFormat="1" applyFont="1" applyFill="1" applyBorder="1" applyAlignment="1">
      <alignment horizontal="center"/>
    </xf>
    <xf numFmtId="0" fontId="5" fillId="2" borderId="7" xfId="0" applyNumberFormat="1" applyFont="1" applyFill="1" applyBorder="1" applyAlignment="1">
      <alignment horizontal="center"/>
    </xf>
    <xf numFmtId="0" fontId="5" fillId="2" borderId="7" xfId="0" quotePrefix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2" fontId="5" fillId="2" borderId="8" xfId="0" applyNumberFormat="1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2" fontId="5" fillId="2" borderId="14" xfId="0" applyNumberFormat="1" applyFont="1" applyFill="1" applyBorder="1" applyAlignment="1">
      <alignment horizontal="center"/>
    </xf>
    <xf numFmtId="164" fontId="5" fillId="2" borderId="14" xfId="0" applyNumberFormat="1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165" fontId="5" fillId="2" borderId="14" xfId="0" applyNumberFormat="1" applyFont="1" applyFill="1" applyBorder="1" applyAlignment="1">
      <alignment horizontal="center"/>
    </xf>
    <xf numFmtId="0" fontId="5" fillId="2" borderId="14" xfId="0" applyNumberFormat="1" applyFont="1" applyFill="1" applyBorder="1" applyAlignment="1">
      <alignment horizontal="center"/>
    </xf>
    <xf numFmtId="2" fontId="5" fillId="2" borderId="14" xfId="0" applyNumberFormat="1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/>
    </xf>
    <xf numFmtId="1" fontId="5" fillId="2" borderId="16" xfId="0" applyNumberFormat="1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2" fontId="5" fillId="2" borderId="11" xfId="0" applyNumberFormat="1" applyFont="1" applyFill="1" applyBorder="1" applyAlignment="1">
      <alignment horizontal="center"/>
    </xf>
    <xf numFmtId="0" fontId="0" fillId="4" borderId="13" xfId="0" applyFill="1" applyBorder="1"/>
    <xf numFmtId="1" fontId="5" fillId="0" borderId="13" xfId="0" applyNumberFormat="1" applyFont="1" applyBorder="1" applyAlignment="1">
      <alignment horizontal="center"/>
    </xf>
    <xf numFmtId="2" fontId="5" fillId="0" borderId="14" xfId="0" applyNumberFormat="1" applyFont="1" applyFill="1" applyBorder="1" applyAlignment="1" applyProtection="1">
      <alignment horizontal="center"/>
      <protection locked="0"/>
    </xf>
    <xf numFmtId="164" fontId="5" fillId="0" borderId="14" xfId="0" applyNumberFormat="1" applyFont="1" applyFill="1" applyBorder="1" applyAlignment="1" applyProtection="1">
      <alignment horizontal="center"/>
      <protection locked="0"/>
    </xf>
    <xf numFmtId="1" fontId="5" fillId="0" borderId="14" xfId="0" applyNumberFormat="1" applyFont="1" applyFill="1" applyBorder="1" applyAlignment="1" applyProtection="1">
      <alignment horizontal="center"/>
      <protection locked="0"/>
    </xf>
    <xf numFmtId="1" fontId="5" fillId="0" borderId="14" xfId="0" applyNumberFormat="1" applyFont="1" applyBorder="1" applyAlignment="1" applyProtection="1">
      <alignment horizontal="center"/>
      <protection locked="0"/>
    </xf>
    <xf numFmtId="0" fontId="5" fillId="0" borderId="14" xfId="0" applyFont="1" applyFill="1" applyBorder="1" applyAlignment="1" applyProtection="1">
      <alignment horizontal="center"/>
      <protection locked="0"/>
    </xf>
    <xf numFmtId="164" fontId="5" fillId="0" borderId="14" xfId="0" applyNumberFormat="1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center"/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1" fontId="5" fillId="0" borderId="17" xfId="0" applyNumberFormat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/>
      <protection locked="0"/>
    </xf>
    <xf numFmtId="165" fontId="5" fillId="0" borderId="13" xfId="0" applyNumberFormat="1" applyFont="1" applyFill="1" applyBorder="1" applyAlignment="1" applyProtection="1">
      <alignment horizontal="center"/>
      <protection locked="0"/>
    </xf>
    <xf numFmtId="1" fontId="5" fillId="0" borderId="13" xfId="0" applyNumberFormat="1" applyFont="1" applyFill="1" applyBorder="1" applyAlignment="1" applyProtection="1">
      <alignment horizontal="center"/>
      <protection locked="0"/>
    </xf>
    <xf numFmtId="0" fontId="5" fillId="0" borderId="18" xfId="0" applyNumberFormat="1" applyFont="1" applyFill="1" applyBorder="1" applyAlignment="1" applyProtection="1">
      <alignment horizontal="center"/>
      <protection locked="0"/>
    </xf>
    <xf numFmtId="1" fontId="5" fillId="0" borderId="11" xfId="0" applyNumberFormat="1" applyFont="1" applyBorder="1" applyAlignment="1">
      <alignment horizontal="center"/>
    </xf>
    <xf numFmtId="2" fontId="5" fillId="0" borderId="13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locked="0"/>
    </xf>
    <xf numFmtId="2" fontId="5" fillId="0" borderId="14" xfId="0" applyNumberFormat="1" applyFont="1" applyBorder="1" applyAlignment="1" applyProtection="1">
      <alignment horizontal="center"/>
      <protection locked="0"/>
    </xf>
    <xf numFmtId="1" fontId="5" fillId="0" borderId="17" xfId="0" applyNumberFormat="1" applyFont="1" applyBorder="1" applyAlignment="1">
      <alignment horizontal="center"/>
    </xf>
    <xf numFmtId="165" fontId="5" fillId="0" borderId="14" xfId="0" applyNumberFormat="1" applyFont="1" applyBorder="1" applyAlignment="1" applyProtection="1">
      <alignment horizontal="center"/>
      <protection locked="0"/>
    </xf>
    <xf numFmtId="0" fontId="0" fillId="0" borderId="13" xfId="0" applyBorder="1"/>
    <xf numFmtId="164" fontId="5" fillId="0" borderId="13" xfId="0" applyNumberFormat="1" applyFont="1" applyBorder="1" applyAlignment="1" applyProtection="1">
      <alignment horizontal="center"/>
      <protection locked="0"/>
    </xf>
    <xf numFmtId="165" fontId="5" fillId="0" borderId="13" xfId="0" applyNumberFormat="1" applyFont="1" applyBorder="1" applyAlignment="1" applyProtection="1">
      <alignment horizontal="center"/>
      <protection locked="0"/>
    </xf>
    <xf numFmtId="0" fontId="5" fillId="0" borderId="10" xfId="0" applyNumberFormat="1" applyFont="1" applyBorder="1" applyAlignment="1" applyProtection="1">
      <alignment horizontal="center"/>
      <protection locked="0"/>
    </xf>
    <xf numFmtId="1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center"/>
      <protection locked="0"/>
    </xf>
    <xf numFmtId="165" fontId="5" fillId="0" borderId="1" xfId="0" applyNumberFormat="1" applyFont="1" applyBorder="1" applyAlignment="1" applyProtection="1">
      <alignment horizontal="center"/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0" fontId="5" fillId="0" borderId="5" xfId="0" applyNumberFormat="1" applyFont="1" applyBorder="1" applyAlignment="1" applyProtection="1">
      <alignment horizontal="center"/>
      <protection locked="0"/>
    </xf>
    <xf numFmtId="2" fontId="5" fillId="0" borderId="19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 applyAlignment="1">
      <alignment horizontal="center"/>
    </xf>
    <xf numFmtId="0" fontId="5" fillId="0" borderId="20" xfId="0" applyFont="1" applyBorder="1"/>
    <xf numFmtId="2" fontId="5" fillId="0" borderId="21" xfId="0" applyNumberFormat="1" applyFont="1" applyBorder="1" applyAlignment="1">
      <alignment horizontal="center"/>
    </xf>
    <xf numFmtId="2" fontId="5" fillId="0" borderId="22" xfId="0" applyNumberFormat="1" applyFont="1" applyFill="1" applyBorder="1" applyAlignment="1">
      <alignment horizontal="center"/>
    </xf>
    <xf numFmtId="165" fontId="5" fillId="0" borderId="22" xfId="0" applyNumberFormat="1" applyFont="1" applyFill="1" applyBorder="1" applyAlignment="1">
      <alignment horizontal="center"/>
    </xf>
    <xf numFmtId="1" fontId="5" fillId="0" borderId="22" xfId="0" applyNumberFormat="1" applyFont="1" applyFill="1" applyBorder="1" applyAlignment="1">
      <alignment horizontal="center"/>
    </xf>
    <xf numFmtId="2" fontId="5" fillId="0" borderId="22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164" fontId="6" fillId="0" borderId="20" xfId="0" applyNumberFormat="1" applyFont="1" applyBorder="1"/>
    <xf numFmtId="1" fontId="6" fillId="0" borderId="20" xfId="0" applyNumberFormat="1" applyFont="1" applyBorder="1"/>
    <xf numFmtId="0" fontId="6" fillId="0" borderId="20" xfId="0" applyFont="1" applyBorder="1"/>
    <xf numFmtId="2" fontId="5" fillId="0" borderId="20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5" xfId="0" applyFont="1" applyBorder="1"/>
    <xf numFmtId="0" fontId="5" fillId="0" borderId="10" xfId="0" applyFont="1" applyBorder="1"/>
    <xf numFmtId="165" fontId="5" fillId="0" borderId="20" xfId="0" applyNumberFormat="1" applyFont="1" applyFill="1" applyBorder="1" applyAlignment="1">
      <alignment horizontal="center"/>
    </xf>
    <xf numFmtId="2" fontId="5" fillId="0" borderId="20" xfId="0" applyNumberFormat="1" applyFont="1" applyFill="1" applyBorder="1" applyAlignment="1">
      <alignment horizontal="center"/>
    </xf>
    <xf numFmtId="1" fontId="5" fillId="0" borderId="2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5" fillId="0" borderId="13" xfId="0" applyFont="1" applyFill="1" applyBorder="1" applyProtection="1">
      <protection locked="0"/>
    </xf>
    <xf numFmtId="2" fontId="5" fillId="0" borderId="17" xfId="0" applyNumberFormat="1" applyFont="1" applyFill="1" applyBorder="1" applyAlignment="1" applyProtection="1">
      <alignment horizontal="center"/>
      <protection locked="0"/>
    </xf>
    <xf numFmtId="164" fontId="5" fillId="0" borderId="13" xfId="0" applyNumberFormat="1" applyFont="1" applyFill="1" applyBorder="1" applyAlignment="1" applyProtection="1">
      <alignment horizontal="center"/>
      <protection locked="0"/>
    </xf>
    <xf numFmtId="2" fontId="5" fillId="0" borderId="13" xfId="0" applyNumberFormat="1" applyFont="1" applyBorder="1" applyAlignment="1">
      <alignment horizontal="center"/>
    </xf>
    <xf numFmtId="0" fontId="5" fillId="0" borderId="13" xfId="0" applyFont="1" applyFill="1" applyBorder="1" applyAlignment="1" applyProtection="1">
      <alignment horizontal="center"/>
      <protection locked="0"/>
    </xf>
    <xf numFmtId="164" fontId="5" fillId="0" borderId="13" xfId="0" applyNumberFormat="1" applyFont="1" applyBorder="1" applyAlignment="1">
      <alignment horizontal="center"/>
    </xf>
    <xf numFmtId="0" fontId="5" fillId="0" borderId="5" xfId="0" applyFont="1" applyFill="1" applyBorder="1" applyProtection="1">
      <protection locked="0"/>
    </xf>
    <xf numFmtId="0" fontId="5" fillId="0" borderId="18" xfId="0" applyFont="1" applyFill="1" applyBorder="1" applyProtection="1">
      <protection locked="0"/>
    </xf>
    <xf numFmtId="1" fontId="5" fillId="0" borderId="0" xfId="0" applyNumberFormat="1" applyFont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164" fontId="5" fillId="0" borderId="1" xfId="0" applyNumberFormat="1" applyFont="1" applyFill="1" applyBorder="1" applyAlignment="1" applyProtection="1">
      <alignment horizontal="center"/>
      <protection locked="0"/>
    </xf>
    <xf numFmtId="1" fontId="5" fillId="0" borderId="1" xfId="0" applyNumberFormat="1" applyFont="1" applyFill="1" applyBorder="1" applyAlignment="1" applyProtection="1">
      <alignment horizontal="center"/>
      <protection locked="0"/>
    </xf>
    <xf numFmtId="165" fontId="5" fillId="0" borderId="13" xfId="0" applyNumberFormat="1" applyFont="1" applyBorder="1" applyAlignment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2" fontId="5" fillId="0" borderId="6" xfId="0" applyNumberFormat="1" applyFont="1" applyBorder="1" applyAlignment="1">
      <alignment horizontal="center"/>
    </xf>
    <xf numFmtId="0" fontId="1" fillId="0" borderId="0" xfId="0" applyFont="1" applyFill="1"/>
    <xf numFmtId="164" fontId="1" fillId="0" borderId="0" xfId="0" applyNumberFormat="1" applyFont="1" applyFill="1"/>
    <xf numFmtId="1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0"/>
  <sheetViews>
    <sheetView tabSelected="1" workbookViewId="0">
      <selection activeCell="C3" sqref="C3"/>
    </sheetView>
  </sheetViews>
  <sheetFormatPr defaultRowHeight="15" x14ac:dyDescent="0.25"/>
  <sheetData>
    <row r="1" spans="1:54" ht="15.75" x14ac:dyDescent="0.25">
      <c r="A1" s="1"/>
      <c r="B1" s="2"/>
      <c r="C1" s="3"/>
      <c r="D1" s="4"/>
      <c r="E1" s="4"/>
      <c r="F1" s="2"/>
      <c r="G1" s="5" t="s">
        <v>0</v>
      </c>
      <c r="H1" s="2"/>
      <c r="I1" s="2"/>
      <c r="J1" s="3"/>
      <c r="K1" s="3"/>
      <c r="L1" s="6"/>
      <c r="M1" s="2"/>
      <c r="N1" s="2"/>
      <c r="O1" s="2"/>
      <c r="P1" s="2"/>
      <c r="Q1" s="7"/>
      <c r="R1" s="2"/>
      <c r="S1" s="2"/>
      <c r="T1" s="5" t="s">
        <v>0</v>
      </c>
      <c r="U1" s="2"/>
      <c r="V1" s="2"/>
      <c r="W1" s="2"/>
      <c r="X1" s="8"/>
      <c r="Y1" s="8"/>
      <c r="Z1" s="2"/>
      <c r="AA1" s="1"/>
      <c r="AB1" s="2"/>
      <c r="AC1" s="8"/>
      <c r="AD1" s="3"/>
      <c r="AE1" s="2"/>
      <c r="AF1" s="9" t="s">
        <v>0</v>
      </c>
      <c r="AG1" s="9"/>
      <c r="AH1" s="9"/>
      <c r="AI1" s="9"/>
      <c r="AJ1" s="2"/>
      <c r="AK1" s="8"/>
      <c r="AL1" s="2"/>
      <c r="AM1" s="1"/>
      <c r="AN1" s="2"/>
      <c r="AO1" s="2"/>
      <c r="AP1" s="2"/>
      <c r="AQ1" s="7"/>
      <c r="AR1" s="2"/>
      <c r="AS1" s="2"/>
      <c r="AT1" s="5" t="s">
        <v>0</v>
      </c>
      <c r="AU1" s="2"/>
      <c r="AV1" s="2"/>
      <c r="AW1" s="2"/>
      <c r="AX1" s="2"/>
      <c r="AY1" s="2"/>
      <c r="AZ1" s="4"/>
    </row>
    <row r="2" spans="1:54" ht="15.75" x14ac:dyDescent="0.25">
      <c r="A2" s="1"/>
      <c r="B2" s="2"/>
      <c r="C2" s="3"/>
      <c r="D2" s="4"/>
      <c r="E2" s="4"/>
      <c r="F2" s="2"/>
      <c r="G2" s="5" t="s">
        <v>1</v>
      </c>
      <c r="H2" s="2"/>
      <c r="I2" s="2"/>
      <c r="J2" s="3"/>
      <c r="K2" s="3"/>
      <c r="L2" s="6"/>
      <c r="M2" s="2"/>
      <c r="N2" s="2"/>
      <c r="O2" s="2"/>
      <c r="P2" s="2"/>
      <c r="Q2" s="7"/>
      <c r="R2" s="2"/>
      <c r="S2" s="2"/>
      <c r="T2" s="5" t="s">
        <v>1</v>
      </c>
      <c r="U2" s="2"/>
      <c r="V2" s="2"/>
      <c r="W2" s="2"/>
      <c r="X2" s="8"/>
      <c r="Y2" s="8"/>
      <c r="Z2" s="2"/>
      <c r="AA2" s="1"/>
      <c r="AB2" s="2"/>
      <c r="AC2" s="8"/>
      <c r="AD2" s="3"/>
      <c r="AE2" s="2"/>
      <c r="AF2" s="9" t="s">
        <v>1</v>
      </c>
      <c r="AG2" s="9"/>
      <c r="AH2" s="9"/>
      <c r="AI2" s="9"/>
      <c r="AJ2" s="2"/>
      <c r="AK2" s="8"/>
      <c r="AL2" s="2"/>
      <c r="AM2" s="1"/>
      <c r="AN2" s="2"/>
      <c r="AO2" s="2"/>
      <c r="AP2" s="2"/>
      <c r="AQ2" s="7"/>
      <c r="AR2" s="2"/>
      <c r="AS2" s="2"/>
      <c r="AT2" s="5" t="s">
        <v>1</v>
      </c>
      <c r="AU2" s="2"/>
      <c r="AV2" s="2"/>
      <c r="AW2" s="2"/>
      <c r="AX2" s="2"/>
      <c r="AY2" s="2"/>
      <c r="AZ2" s="4"/>
    </row>
    <row r="3" spans="1:54" ht="15.75" x14ac:dyDescent="0.25">
      <c r="A3" s="1"/>
      <c r="B3" s="2"/>
      <c r="C3" s="3"/>
      <c r="D3" s="4"/>
      <c r="E3" s="4"/>
      <c r="F3" s="2"/>
      <c r="G3" s="5" t="s">
        <v>2</v>
      </c>
      <c r="H3" s="2"/>
      <c r="I3" s="2"/>
      <c r="J3" s="3"/>
      <c r="K3" s="3"/>
      <c r="L3" s="6"/>
      <c r="M3" s="2"/>
      <c r="N3" s="10" t="s">
        <v>3</v>
      </c>
      <c r="O3" s="11"/>
      <c r="P3" s="11"/>
      <c r="Q3" s="12"/>
      <c r="R3" s="11"/>
      <c r="S3" s="11"/>
      <c r="T3" s="5" t="s">
        <v>2</v>
      </c>
      <c r="U3" s="2"/>
      <c r="V3" s="13"/>
      <c r="W3" s="14"/>
      <c r="X3" s="13"/>
      <c r="Y3" s="13"/>
      <c r="Z3" s="15"/>
      <c r="AA3" s="14"/>
      <c r="AB3" s="2"/>
      <c r="AC3" s="8"/>
      <c r="AD3" s="3"/>
      <c r="AE3" s="4"/>
      <c r="AF3" s="9" t="s">
        <v>4</v>
      </c>
      <c r="AG3" s="9"/>
      <c r="AH3" s="9"/>
      <c r="AI3" s="9"/>
      <c r="AJ3" s="2"/>
      <c r="AK3" s="8"/>
      <c r="AL3" s="2"/>
      <c r="AM3" s="1"/>
      <c r="AN3" s="10" t="s">
        <v>3</v>
      </c>
      <c r="AO3" s="11"/>
      <c r="AP3" s="11"/>
      <c r="AQ3" s="16"/>
      <c r="AR3" s="11"/>
      <c r="AS3" s="11"/>
      <c r="AT3" s="5" t="s">
        <v>4</v>
      </c>
      <c r="AU3" s="2"/>
      <c r="AV3" s="13"/>
      <c r="AW3" s="14"/>
      <c r="AX3" s="13"/>
      <c r="AY3" s="13"/>
      <c r="AZ3" s="14"/>
    </row>
    <row r="4" spans="1:54" x14ac:dyDescent="0.25">
      <c r="A4" s="17"/>
      <c r="B4" s="2"/>
      <c r="C4" s="18"/>
      <c r="D4" s="19"/>
      <c r="E4" s="19"/>
      <c r="F4" s="20"/>
      <c r="G4" s="2"/>
      <c r="H4" s="2"/>
      <c r="I4" s="2"/>
      <c r="J4" s="18"/>
      <c r="K4" s="18"/>
      <c r="L4" s="21" t="s">
        <v>5</v>
      </c>
      <c r="M4" s="2"/>
      <c r="N4" s="2"/>
      <c r="O4" s="2"/>
      <c r="P4" s="2"/>
      <c r="Q4" s="7"/>
      <c r="R4" s="22"/>
      <c r="S4" s="2"/>
      <c r="T4" s="2"/>
      <c r="U4" s="2"/>
      <c r="V4" s="2"/>
      <c r="W4" s="2"/>
      <c r="X4" s="8"/>
      <c r="Y4" s="23"/>
      <c r="Z4" s="21" t="s">
        <v>5</v>
      </c>
      <c r="AA4" s="1"/>
      <c r="AB4" s="2"/>
      <c r="AC4" s="24"/>
      <c r="AD4" s="18"/>
      <c r="AE4" s="19"/>
      <c r="AF4" s="19"/>
      <c r="AG4" s="20"/>
      <c r="AH4" s="2"/>
      <c r="AI4" s="20"/>
      <c r="AJ4" s="20"/>
      <c r="AK4" s="25"/>
      <c r="AL4" s="21" t="s">
        <v>5</v>
      </c>
      <c r="AM4" s="1"/>
      <c r="AN4" s="2"/>
      <c r="AO4" s="2"/>
      <c r="AP4" s="2"/>
      <c r="AQ4" s="7"/>
      <c r="AR4" s="22"/>
      <c r="AS4" s="2"/>
      <c r="AT4" s="2"/>
      <c r="AU4" s="2"/>
      <c r="AV4" s="2"/>
      <c r="AW4" s="2"/>
      <c r="AX4" s="8"/>
      <c r="AY4" s="2"/>
      <c r="AZ4" s="21" t="s">
        <v>5</v>
      </c>
    </row>
    <row r="5" spans="1:54" x14ac:dyDescent="0.25">
      <c r="A5" s="17"/>
      <c r="B5" s="2"/>
      <c r="C5" s="18"/>
      <c r="D5" s="19"/>
      <c r="E5" s="19"/>
      <c r="F5" s="20"/>
      <c r="G5" s="2"/>
      <c r="H5" s="20"/>
      <c r="I5" s="20"/>
      <c r="J5" s="18"/>
      <c r="K5" s="18"/>
      <c r="L5" s="26"/>
      <c r="M5" s="2"/>
      <c r="N5" s="27"/>
      <c r="O5" s="25"/>
      <c r="P5" s="2"/>
      <c r="Q5" s="7"/>
      <c r="R5" s="2"/>
      <c r="S5" s="20"/>
      <c r="T5" s="20"/>
      <c r="U5" s="2"/>
      <c r="V5" s="20"/>
      <c r="W5" s="28"/>
      <c r="X5" s="25"/>
      <c r="Y5" s="2"/>
      <c r="Z5" s="2"/>
      <c r="AA5" s="1"/>
      <c r="AB5" s="29"/>
      <c r="AC5" s="30"/>
      <c r="AD5" s="18"/>
      <c r="AE5" s="19"/>
      <c r="AF5" s="19"/>
      <c r="AG5" s="20"/>
      <c r="AH5" s="2"/>
      <c r="AI5" s="20"/>
      <c r="AJ5" s="6"/>
      <c r="AK5" s="25"/>
      <c r="AL5" s="20"/>
      <c r="AM5" s="1"/>
      <c r="AN5" s="27"/>
      <c r="AO5" s="25"/>
      <c r="AP5" s="2"/>
      <c r="AQ5" s="31"/>
      <c r="AR5" s="2"/>
      <c r="AS5" s="20"/>
      <c r="AT5" s="2"/>
      <c r="AU5" s="2"/>
      <c r="AV5" s="20"/>
      <c r="AW5" s="28"/>
      <c r="AX5" s="25"/>
      <c r="AY5" s="2"/>
      <c r="AZ5" s="4"/>
    </row>
    <row r="6" spans="1:54" x14ac:dyDescent="0.25">
      <c r="A6" s="32"/>
      <c r="B6" s="32"/>
      <c r="C6" s="33"/>
      <c r="D6" s="34"/>
      <c r="E6" s="35"/>
      <c r="F6" s="36" t="s">
        <v>6</v>
      </c>
      <c r="G6" s="36"/>
      <c r="H6" s="37" t="s">
        <v>7</v>
      </c>
      <c r="I6" s="38"/>
      <c r="J6" s="33" t="s">
        <v>8</v>
      </c>
      <c r="K6" s="36" t="s">
        <v>9</v>
      </c>
      <c r="L6" s="39" t="s">
        <v>10</v>
      </c>
      <c r="M6" s="2"/>
      <c r="N6" s="32"/>
      <c r="O6" s="40"/>
      <c r="P6" s="33"/>
      <c r="Q6" s="41"/>
      <c r="R6" s="36"/>
      <c r="S6" s="36"/>
      <c r="T6" s="42" t="s">
        <v>11</v>
      </c>
      <c r="U6" s="36" t="s">
        <v>12</v>
      </c>
      <c r="V6" s="36"/>
      <c r="W6" s="43"/>
      <c r="X6" s="40"/>
      <c r="Y6" s="44"/>
      <c r="Z6" s="36" t="s">
        <v>8</v>
      </c>
      <c r="AA6" s="45"/>
      <c r="AB6" s="46" t="s">
        <v>3</v>
      </c>
      <c r="AC6" s="47"/>
      <c r="AD6" s="33"/>
      <c r="AE6" s="48"/>
      <c r="AF6" s="48"/>
      <c r="AG6" s="49" t="s">
        <v>6</v>
      </c>
      <c r="AH6" s="49"/>
      <c r="AI6" s="37" t="s">
        <v>7</v>
      </c>
      <c r="AJ6" s="38"/>
      <c r="AK6" s="50" t="s">
        <v>8</v>
      </c>
      <c r="AL6" s="36" t="s">
        <v>9</v>
      </c>
      <c r="AM6" s="1"/>
      <c r="AN6" s="32"/>
      <c r="AO6" s="40"/>
      <c r="AP6" s="33"/>
      <c r="AQ6" s="51"/>
      <c r="AR6" s="36"/>
      <c r="AS6" s="36"/>
      <c r="AT6" s="42" t="s">
        <v>11</v>
      </c>
      <c r="AU6" s="36" t="s">
        <v>12</v>
      </c>
      <c r="AV6" s="36"/>
      <c r="AW6" s="43"/>
      <c r="AX6" s="40"/>
      <c r="AY6" s="44"/>
      <c r="AZ6" s="36" t="s">
        <v>8</v>
      </c>
    </row>
    <row r="7" spans="1:54" x14ac:dyDescent="0.25">
      <c r="A7" s="52" t="s">
        <v>3</v>
      </c>
      <c r="B7" s="53" t="s">
        <v>13</v>
      </c>
      <c r="C7" s="54" t="s">
        <v>14</v>
      </c>
      <c r="D7" s="55"/>
      <c r="E7" s="56"/>
      <c r="F7" s="57" t="s">
        <v>15</v>
      </c>
      <c r="G7" s="58"/>
      <c r="H7" s="59" t="s">
        <v>16</v>
      </c>
      <c r="I7" s="60"/>
      <c r="J7" s="54" t="s">
        <v>17</v>
      </c>
      <c r="K7" s="58" t="s">
        <v>18</v>
      </c>
      <c r="L7" s="61" t="s">
        <v>19</v>
      </c>
      <c r="M7" s="2"/>
      <c r="N7" s="52" t="s">
        <v>3</v>
      </c>
      <c r="O7" s="58" t="s">
        <v>20</v>
      </c>
      <c r="P7" s="58" t="s">
        <v>21</v>
      </c>
      <c r="Q7" s="62" t="s">
        <v>22</v>
      </c>
      <c r="R7" s="58" t="s">
        <v>23</v>
      </c>
      <c r="S7" s="58" t="s">
        <v>24</v>
      </c>
      <c r="T7" s="58" t="s">
        <v>25</v>
      </c>
      <c r="U7" s="58" t="s">
        <v>25</v>
      </c>
      <c r="V7" s="58"/>
      <c r="W7" s="63" t="s">
        <v>26</v>
      </c>
      <c r="X7" s="53" t="s">
        <v>27</v>
      </c>
      <c r="Y7" s="53"/>
      <c r="Z7" s="64" t="s">
        <v>28</v>
      </c>
      <c r="AA7" s="45"/>
      <c r="AB7" s="55" t="s">
        <v>3</v>
      </c>
      <c r="AC7" s="53" t="s">
        <v>13</v>
      </c>
      <c r="AD7" s="54" t="s">
        <v>14</v>
      </c>
      <c r="AE7" s="65"/>
      <c r="AF7" s="65"/>
      <c r="AG7" s="66" t="s">
        <v>15</v>
      </c>
      <c r="AH7" s="66"/>
      <c r="AI7" s="59" t="s">
        <v>15</v>
      </c>
      <c r="AJ7" s="60"/>
      <c r="AK7" s="67" t="s">
        <v>17</v>
      </c>
      <c r="AL7" s="58"/>
      <c r="AM7" s="1"/>
      <c r="AN7" s="52" t="s">
        <v>3</v>
      </c>
      <c r="AO7" s="58" t="s">
        <v>20</v>
      </c>
      <c r="AP7" s="58" t="s">
        <v>21</v>
      </c>
      <c r="AQ7" s="62" t="s">
        <v>22</v>
      </c>
      <c r="AR7" s="58" t="s">
        <v>23</v>
      </c>
      <c r="AS7" s="58" t="s">
        <v>24</v>
      </c>
      <c r="AT7" s="58" t="s">
        <v>25</v>
      </c>
      <c r="AU7" s="58" t="s">
        <v>25</v>
      </c>
      <c r="AV7" s="58"/>
      <c r="AW7" s="63" t="s">
        <v>26</v>
      </c>
      <c r="AX7" s="53" t="s">
        <v>27</v>
      </c>
      <c r="AY7" s="53"/>
      <c r="AZ7" s="58" t="s">
        <v>28</v>
      </c>
      <c r="BA7" s="68" t="s">
        <v>29</v>
      </c>
      <c r="BB7" s="68" t="s">
        <v>30</v>
      </c>
    </row>
    <row r="8" spans="1:54" x14ac:dyDescent="0.25">
      <c r="A8" s="69" t="s">
        <v>31</v>
      </c>
      <c r="B8" s="70" t="s">
        <v>32</v>
      </c>
      <c r="C8" s="71" t="s">
        <v>33</v>
      </c>
      <c r="D8" s="68" t="s">
        <v>8</v>
      </c>
      <c r="E8" s="68" t="s">
        <v>34</v>
      </c>
      <c r="F8" s="68" t="s">
        <v>35</v>
      </c>
      <c r="G8" s="68" t="s">
        <v>36</v>
      </c>
      <c r="H8" s="68" t="s">
        <v>8</v>
      </c>
      <c r="I8" s="68" t="s">
        <v>37</v>
      </c>
      <c r="J8" s="71" t="s">
        <v>38</v>
      </c>
      <c r="K8" s="69" t="s">
        <v>39</v>
      </c>
      <c r="L8" s="72" t="s">
        <v>40</v>
      </c>
      <c r="M8" s="2"/>
      <c r="N8" s="69" t="s">
        <v>31</v>
      </c>
      <c r="O8" s="69" t="s">
        <v>38</v>
      </c>
      <c r="P8" s="69" t="s">
        <v>41</v>
      </c>
      <c r="Q8" s="73" t="s">
        <v>41</v>
      </c>
      <c r="R8" s="69" t="s">
        <v>41</v>
      </c>
      <c r="S8" s="69" t="s">
        <v>42</v>
      </c>
      <c r="T8" s="69" t="s">
        <v>38</v>
      </c>
      <c r="U8" s="69" t="s">
        <v>43</v>
      </c>
      <c r="V8" s="69" t="s">
        <v>44</v>
      </c>
      <c r="W8" s="74" t="s">
        <v>45</v>
      </c>
      <c r="X8" s="70" t="s">
        <v>46</v>
      </c>
      <c r="Y8" s="75" t="s">
        <v>47</v>
      </c>
      <c r="Z8" s="69" t="s">
        <v>48</v>
      </c>
      <c r="AA8" s="45"/>
      <c r="AB8" s="76" t="s">
        <v>31</v>
      </c>
      <c r="AC8" s="70" t="s">
        <v>32</v>
      </c>
      <c r="AD8" s="71" t="s">
        <v>33</v>
      </c>
      <c r="AE8" s="77" t="s">
        <v>8</v>
      </c>
      <c r="AF8" s="77" t="s">
        <v>34</v>
      </c>
      <c r="AG8" s="78" t="s">
        <v>35</v>
      </c>
      <c r="AH8" s="78" t="s">
        <v>36</v>
      </c>
      <c r="AI8" s="79" t="s">
        <v>8</v>
      </c>
      <c r="AJ8" s="80" t="s">
        <v>37</v>
      </c>
      <c r="AK8" s="81" t="s">
        <v>38</v>
      </c>
      <c r="AL8" s="69" t="s">
        <v>39</v>
      </c>
      <c r="AM8" s="45"/>
      <c r="AN8" s="69" t="s">
        <v>31</v>
      </c>
      <c r="AO8" s="69" t="s">
        <v>38</v>
      </c>
      <c r="AP8" s="69" t="s">
        <v>41</v>
      </c>
      <c r="AQ8" s="73" t="s">
        <v>41</v>
      </c>
      <c r="AR8" s="69" t="s">
        <v>41</v>
      </c>
      <c r="AS8" s="69" t="s">
        <v>49</v>
      </c>
      <c r="AT8" s="69" t="s">
        <v>38</v>
      </c>
      <c r="AU8" s="69" t="s">
        <v>43</v>
      </c>
      <c r="AV8" s="69" t="s">
        <v>44</v>
      </c>
      <c r="AW8" s="74" t="s">
        <v>45</v>
      </c>
      <c r="AX8" s="70" t="s">
        <v>46</v>
      </c>
      <c r="AY8" s="75" t="s">
        <v>47</v>
      </c>
      <c r="AZ8" s="69" t="s">
        <v>48</v>
      </c>
      <c r="BA8" s="82" t="s">
        <v>50</v>
      </c>
      <c r="BB8" s="82" t="s">
        <v>50</v>
      </c>
    </row>
    <row r="9" spans="1:54" x14ac:dyDescent="0.25">
      <c r="A9" s="83">
        <v>1</v>
      </c>
      <c r="B9" s="84">
        <v>8.2100000000000009</v>
      </c>
      <c r="C9" s="85">
        <v>59</v>
      </c>
      <c r="D9" s="86">
        <v>127</v>
      </c>
      <c r="E9" s="86">
        <v>62</v>
      </c>
      <c r="F9" s="87">
        <v>65</v>
      </c>
      <c r="G9" s="88">
        <v>52</v>
      </c>
      <c r="H9" s="88">
        <v>75</v>
      </c>
      <c r="I9" s="88">
        <v>0</v>
      </c>
      <c r="J9" s="89">
        <v>3.34</v>
      </c>
      <c r="K9" s="90" t="s">
        <v>51</v>
      </c>
      <c r="L9" s="91"/>
      <c r="M9" s="2"/>
      <c r="N9" s="92">
        <v>1</v>
      </c>
      <c r="O9" s="93">
        <v>0.62</v>
      </c>
      <c r="P9" s="93"/>
      <c r="Q9" s="94"/>
      <c r="R9" s="93"/>
      <c r="S9" s="93">
        <v>0.64100000000000001</v>
      </c>
      <c r="T9" s="95"/>
      <c r="U9" s="95"/>
      <c r="V9" s="93">
        <v>-0.57999999999999996</v>
      </c>
      <c r="W9" s="95">
        <v>322</v>
      </c>
      <c r="X9" s="93">
        <v>3.1E-2</v>
      </c>
      <c r="Y9" s="93"/>
      <c r="Z9" s="96"/>
      <c r="AA9" s="2"/>
      <c r="AB9" s="97">
        <v>1</v>
      </c>
      <c r="AC9" s="98">
        <v>8.2100000000000009</v>
      </c>
      <c r="AD9" s="89">
        <v>52.3</v>
      </c>
      <c r="AE9" s="87">
        <v>118</v>
      </c>
      <c r="AF9" s="87">
        <v>49</v>
      </c>
      <c r="AG9" s="87">
        <v>69</v>
      </c>
      <c r="AH9" s="99">
        <v>61</v>
      </c>
      <c r="AI9" s="99">
        <v>57</v>
      </c>
      <c r="AJ9" s="99"/>
      <c r="AK9" s="100">
        <v>3.36</v>
      </c>
      <c r="AL9" s="99" t="s">
        <v>51</v>
      </c>
      <c r="AM9" s="2"/>
      <c r="AN9" s="101">
        <v>1</v>
      </c>
      <c r="AO9" s="100">
        <v>0.63</v>
      </c>
      <c r="AP9" s="100"/>
      <c r="AQ9" s="102"/>
      <c r="AR9" s="100"/>
      <c r="AS9" s="100">
        <v>0.64900000000000002</v>
      </c>
      <c r="AT9" s="87"/>
      <c r="AU9" s="87"/>
      <c r="AV9" s="100">
        <v>-0.8</v>
      </c>
      <c r="AW9" s="87">
        <v>302</v>
      </c>
      <c r="AX9" s="100">
        <v>0.03</v>
      </c>
      <c r="AY9" s="100"/>
      <c r="AZ9" s="91"/>
      <c r="BA9" s="103"/>
      <c r="BB9" s="103"/>
    </row>
    <row r="10" spans="1:54" x14ac:dyDescent="0.25">
      <c r="A10" s="83">
        <v>2</v>
      </c>
      <c r="B10" s="98">
        <v>8.16</v>
      </c>
      <c r="C10" s="104">
        <v>57.7</v>
      </c>
      <c r="D10" s="91">
        <v>132</v>
      </c>
      <c r="E10" s="91">
        <v>59</v>
      </c>
      <c r="F10" s="87">
        <v>73</v>
      </c>
      <c r="G10" s="90">
        <v>56</v>
      </c>
      <c r="H10" s="90">
        <v>76</v>
      </c>
      <c r="I10" s="88">
        <v>0</v>
      </c>
      <c r="J10" s="104">
        <v>3.38</v>
      </c>
      <c r="K10" s="90" t="s">
        <v>51</v>
      </c>
      <c r="L10" s="91"/>
      <c r="M10" s="2"/>
      <c r="N10" s="101">
        <v>2</v>
      </c>
      <c r="O10" s="98">
        <v>0.62</v>
      </c>
      <c r="P10" s="98"/>
      <c r="Q10" s="105"/>
      <c r="R10" s="98"/>
      <c r="S10" s="98">
        <v>0.68400000000000005</v>
      </c>
      <c r="T10" s="91"/>
      <c r="U10" s="91"/>
      <c r="V10" s="98">
        <v>-0.5</v>
      </c>
      <c r="W10" s="91">
        <v>327</v>
      </c>
      <c r="X10" s="98">
        <v>3.2000000000000001E-2</v>
      </c>
      <c r="Y10" s="98"/>
      <c r="Z10" s="106"/>
      <c r="AA10" s="2"/>
      <c r="AB10" s="101">
        <v>2</v>
      </c>
      <c r="AC10" s="98">
        <v>8.15</v>
      </c>
      <c r="AD10" s="104">
        <v>52.3</v>
      </c>
      <c r="AE10" s="91">
        <v>119</v>
      </c>
      <c r="AF10" s="91">
        <v>51</v>
      </c>
      <c r="AG10" s="87">
        <v>68</v>
      </c>
      <c r="AH10" s="90">
        <v>61</v>
      </c>
      <c r="AI10" s="90">
        <v>58</v>
      </c>
      <c r="AJ10" s="99"/>
      <c r="AK10" s="98">
        <v>3.35</v>
      </c>
      <c r="AL10" s="90" t="s">
        <v>51</v>
      </c>
      <c r="AM10" s="2"/>
      <c r="AN10" s="101">
        <v>2</v>
      </c>
      <c r="AO10" s="98">
        <v>0.69</v>
      </c>
      <c r="AP10" s="98"/>
      <c r="AQ10" s="105"/>
      <c r="AR10" s="98"/>
      <c r="AS10" s="98">
        <v>0.68300000000000005</v>
      </c>
      <c r="AT10" s="91"/>
      <c r="AU10" s="91"/>
      <c r="AV10" s="98">
        <v>-0.7</v>
      </c>
      <c r="AW10" s="91">
        <v>301</v>
      </c>
      <c r="AX10" s="100">
        <v>0.03</v>
      </c>
      <c r="AY10" s="98"/>
      <c r="AZ10" s="91"/>
      <c r="BA10" s="93"/>
      <c r="BB10" s="93"/>
    </row>
    <row r="11" spans="1:54" x14ac:dyDescent="0.25">
      <c r="A11" s="83">
        <v>3</v>
      </c>
      <c r="B11" s="98">
        <v>8.1199999999999992</v>
      </c>
      <c r="C11" s="104">
        <v>54.9</v>
      </c>
      <c r="D11" s="91">
        <v>136</v>
      </c>
      <c r="E11" s="91">
        <v>74</v>
      </c>
      <c r="F11" s="87">
        <v>62</v>
      </c>
      <c r="G11" s="90">
        <v>60</v>
      </c>
      <c r="H11" s="90">
        <v>76</v>
      </c>
      <c r="I11" s="88">
        <v>0</v>
      </c>
      <c r="J11" s="104">
        <v>3.33</v>
      </c>
      <c r="K11" s="90" t="s">
        <v>51</v>
      </c>
      <c r="L11" s="91"/>
      <c r="M11" s="2"/>
      <c r="N11" s="101">
        <v>3</v>
      </c>
      <c r="O11" s="98">
        <v>0.7</v>
      </c>
      <c r="P11" s="98"/>
      <c r="Q11" s="105"/>
      <c r="R11" s="98"/>
      <c r="S11" s="98">
        <v>0.65800000000000003</v>
      </c>
      <c r="T11" s="91"/>
      <c r="U11" s="91"/>
      <c r="V11" s="98">
        <v>-0.36</v>
      </c>
      <c r="W11" s="91">
        <v>332</v>
      </c>
      <c r="X11" s="98">
        <v>3.1E-2</v>
      </c>
      <c r="Y11" s="98"/>
      <c r="Z11" s="106"/>
      <c r="AA11" s="2"/>
      <c r="AB11" s="101">
        <v>3</v>
      </c>
      <c r="AC11" s="98">
        <v>8.17</v>
      </c>
      <c r="AD11" s="104">
        <v>51.6</v>
      </c>
      <c r="AE11" s="91">
        <v>121</v>
      </c>
      <c r="AF11" s="91">
        <v>51</v>
      </c>
      <c r="AG11" s="87">
        <v>161</v>
      </c>
      <c r="AH11" s="90">
        <v>153</v>
      </c>
      <c r="AI11" s="90">
        <v>59</v>
      </c>
      <c r="AJ11" s="99"/>
      <c r="AK11" s="98">
        <v>3.21</v>
      </c>
      <c r="AL11" s="90" t="s">
        <v>51</v>
      </c>
      <c r="AM11" s="2"/>
      <c r="AN11" s="101">
        <v>3</v>
      </c>
      <c r="AO11" s="98">
        <v>0.63</v>
      </c>
      <c r="AP11" s="98"/>
      <c r="AQ11" s="105"/>
      <c r="AR11" s="98"/>
      <c r="AS11" s="98">
        <v>0.68400000000000005</v>
      </c>
      <c r="AT11" s="91"/>
      <c r="AU11" s="91"/>
      <c r="AV11" s="98">
        <v>-0.64</v>
      </c>
      <c r="AW11" s="91">
        <v>302</v>
      </c>
      <c r="AX11" s="100">
        <v>0.08</v>
      </c>
      <c r="AY11" s="98"/>
      <c r="AZ11" s="91"/>
      <c r="BA11" s="93"/>
      <c r="BB11" s="93"/>
    </row>
    <row r="12" spans="1:54" x14ac:dyDescent="0.25">
      <c r="A12" s="83">
        <v>4</v>
      </c>
      <c r="B12" s="98">
        <v>8.15</v>
      </c>
      <c r="C12" s="104">
        <v>59</v>
      </c>
      <c r="D12" s="91">
        <v>134</v>
      </c>
      <c r="E12" s="91">
        <v>74</v>
      </c>
      <c r="F12" s="87">
        <v>60</v>
      </c>
      <c r="G12" s="90">
        <v>59</v>
      </c>
      <c r="H12" s="90">
        <v>75</v>
      </c>
      <c r="I12" s="88">
        <v>0</v>
      </c>
      <c r="J12" s="104">
        <v>3.48</v>
      </c>
      <c r="K12" s="90" t="s">
        <v>51</v>
      </c>
      <c r="L12" s="91"/>
      <c r="M12" s="2"/>
      <c r="N12" s="101">
        <v>4</v>
      </c>
      <c r="O12" s="98">
        <v>0.68</v>
      </c>
      <c r="P12" s="98">
        <v>1.36</v>
      </c>
      <c r="Q12" s="105" t="s">
        <v>52</v>
      </c>
      <c r="R12" s="98">
        <v>0.8</v>
      </c>
      <c r="S12" s="98">
        <v>0.65200000000000002</v>
      </c>
      <c r="T12" s="91">
        <v>34.299999999999997</v>
      </c>
      <c r="U12" s="91">
        <v>37</v>
      </c>
      <c r="V12" s="98">
        <v>-0.28000000000000003</v>
      </c>
      <c r="W12" s="91">
        <v>331</v>
      </c>
      <c r="X12" s="98">
        <v>3.1E-2</v>
      </c>
      <c r="Y12" s="98" t="s">
        <v>53</v>
      </c>
      <c r="Z12" s="106"/>
      <c r="AA12" s="2"/>
      <c r="AB12" s="101">
        <v>4</v>
      </c>
      <c r="AC12" s="98">
        <v>8.2100000000000009</v>
      </c>
      <c r="AD12" s="104">
        <v>52.2</v>
      </c>
      <c r="AE12" s="91">
        <v>119</v>
      </c>
      <c r="AF12" s="91">
        <v>50</v>
      </c>
      <c r="AG12" s="87">
        <v>69</v>
      </c>
      <c r="AH12" s="90">
        <v>59</v>
      </c>
      <c r="AI12" s="90">
        <v>60</v>
      </c>
      <c r="AJ12" s="99"/>
      <c r="AK12" s="98">
        <v>3.22</v>
      </c>
      <c r="AL12" s="90" t="s">
        <v>51</v>
      </c>
      <c r="AM12" s="2"/>
      <c r="AN12" s="101">
        <v>4</v>
      </c>
      <c r="AO12" s="98">
        <v>0.68</v>
      </c>
      <c r="AP12" s="98">
        <v>3.18</v>
      </c>
      <c r="AQ12" s="105" t="s">
        <v>52</v>
      </c>
      <c r="AR12" s="98">
        <v>0.7</v>
      </c>
      <c r="AS12" s="98">
        <v>0.621</v>
      </c>
      <c r="AT12" s="91">
        <v>32</v>
      </c>
      <c r="AU12" s="91">
        <v>36.200000000000003</v>
      </c>
      <c r="AV12" s="98">
        <v>-0.46</v>
      </c>
      <c r="AW12" s="91">
        <v>304</v>
      </c>
      <c r="AX12" s="100">
        <v>0.03</v>
      </c>
      <c r="AY12" s="98" t="s">
        <v>53</v>
      </c>
      <c r="AZ12" s="91"/>
      <c r="BA12" s="93">
        <v>14.4</v>
      </c>
      <c r="BB12" s="93">
        <v>13.2</v>
      </c>
    </row>
    <row r="13" spans="1:54" x14ac:dyDescent="0.25">
      <c r="A13" s="83">
        <v>5</v>
      </c>
      <c r="B13" s="98">
        <v>8.1300000000000008</v>
      </c>
      <c r="C13" s="104">
        <v>59.7</v>
      </c>
      <c r="D13" s="91">
        <v>134</v>
      </c>
      <c r="E13" s="91">
        <v>61</v>
      </c>
      <c r="F13" s="87">
        <v>73</v>
      </c>
      <c r="G13" s="90">
        <v>54</v>
      </c>
      <c r="H13" s="90">
        <v>80</v>
      </c>
      <c r="I13" s="88">
        <v>0</v>
      </c>
      <c r="J13" s="104">
        <v>3.45</v>
      </c>
      <c r="K13" s="90" t="s">
        <v>51</v>
      </c>
      <c r="L13" s="91"/>
      <c r="M13" s="2"/>
      <c r="N13" s="101">
        <v>5</v>
      </c>
      <c r="O13" s="98">
        <v>0.67</v>
      </c>
      <c r="P13" s="98"/>
      <c r="Q13" s="105"/>
      <c r="R13" s="98"/>
      <c r="S13" s="98">
        <v>0.63600000000000001</v>
      </c>
      <c r="T13" s="91"/>
      <c r="U13" s="91"/>
      <c r="V13" s="98">
        <v>-0.4</v>
      </c>
      <c r="W13" s="91">
        <v>333</v>
      </c>
      <c r="X13" s="98">
        <v>0.03</v>
      </c>
      <c r="Y13" s="98"/>
      <c r="Z13" s="106"/>
      <c r="AA13" s="2"/>
      <c r="AB13" s="101">
        <v>5</v>
      </c>
      <c r="AC13" s="98">
        <v>8.19</v>
      </c>
      <c r="AD13" s="104">
        <v>51.3</v>
      </c>
      <c r="AE13" s="91">
        <v>123</v>
      </c>
      <c r="AF13" s="91">
        <v>54</v>
      </c>
      <c r="AG13" s="87">
        <v>69</v>
      </c>
      <c r="AH13" s="90">
        <v>61</v>
      </c>
      <c r="AI13" s="90">
        <v>62</v>
      </c>
      <c r="AJ13" s="99"/>
      <c r="AK13" s="98">
        <v>3.33</v>
      </c>
      <c r="AL13" s="90" t="s">
        <v>51</v>
      </c>
      <c r="AM13" s="2"/>
      <c r="AN13" s="101">
        <v>5</v>
      </c>
      <c r="AO13" s="98">
        <v>0.69</v>
      </c>
      <c r="AP13" s="98"/>
      <c r="AQ13" s="105"/>
      <c r="AR13" s="98"/>
      <c r="AS13" s="98">
        <v>0.63900000000000001</v>
      </c>
      <c r="AT13" s="91"/>
      <c r="AU13" s="91"/>
      <c r="AV13" s="98">
        <v>-0.57999999999999996</v>
      </c>
      <c r="AW13" s="91">
        <v>308</v>
      </c>
      <c r="AX13" s="100">
        <v>0.03</v>
      </c>
      <c r="AY13" s="98"/>
      <c r="AZ13" s="91"/>
      <c r="BA13" s="93"/>
      <c r="BB13" s="93"/>
    </row>
    <row r="14" spans="1:54" x14ac:dyDescent="0.25">
      <c r="A14" s="83">
        <v>6</v>
      </c>
      <c r="B14" s="98">
        <v>8.1199999999999992</v>
      </c>
      <c r="C14" s="104">
        <v>61</v>
      </c>
      <c r="D14" s="91">
        <v>134</v>
      </c>
      <c r="E14" s="91">
        <v>62</v>
      </c>
      <c r="F14" s="87">
        <v>72</v>
      </c>
      <c r="G14" s="90">
        <v>57</v>
      </c>
      <c r="H14" s="90">
        <v>77</v>
      </c>
      <c r="I14" s="88">
        <v>0</v>
      </c>
      <c r="J14" s="104">
        <v>3.44</v>
      </c>
      <c r="K14" s="90" t="s">
        <v>51</v>
      </c>
      <c r="L14" s="91"/>
      <c r="M14" s="2"/>
      <c r="N14" s="101">
        <v>6</v>
      </c>
      <c r="O14" s="98">
        <v>0.63</v>
      </c>
      <c r="P14" s="98"/>
      <c r="Q14" s="105"/>
      <c r="R14" s="98">
        <v>0.83</v>
      </c>
      <c r="S14" s="98">
        <v>0.63100000000000001</v>
      </c>
      <c r="T14" s="91"/>
      <c r="U14" s="91"/>
      <c r="V14" s="98"/>
      <c r="W14" s="91">
        <v>327</v>
      </c>
      <c r="X14" s="98">
        <v>2.9000000000000001E-2</v>
      </c>
      <c r="Y14" s="98"/>
      <c r="Z14" s="106"/>
      <c r="AA14" s="2"/>
      <c r="AB14" s="101">
        <v>6</v>
      </c>
      <c r="AC14" s="98">
        <v>8.18</v>
      </c>
      <c r="AD14" s="104">
        <v>51.4</v>
      </c>
      <c r="AE14" s="91">
        <v>122</v>
      </c>
      <c r="AF14" s="91">
        <v>48</v>
      </c>
      <c r="AG14" s="87">
        <v>74</v>
      </c>
      <c r="AH14" s="90">
        <v>61</v>
      </c>
      <c r="AI14" s="90">
        <v>61</v>
      </c>
      <c r="AJ14" s="99"/>
      <c r="AK14" s="98">
        <v>3.23</v>
      </c>
      <c r="AL14" s="90" t="s">
        <v>51</v>
      </c>
      <c r="AM14" s="2"/>
      <c r="AN14" s="101">
        <v>6</v>
      </c>
      <c r="AO14" s="98">
        <v>0.69</v>
      </c>
      <c r="AP14" s="98"/>
      <c r="AQ14" s="105"/>
      <c r="AR14" s="98">
        <v>0.71</v>
      </c>
      <c r="AS14" s="98">
        <v>0.64100000000000001</v>
      </c>
      <c r="AT14" s="91"/>
      <c r="AU14" s="91"/>
      <c r="AV14" s="98"/>
      <c r="AW14" s="91">
        <v>303</v>
      </c>
      <c r="AX14" s="100">
        <v>0.04</v>
      </c>
      <c r="AY14" s="98"/>
      <c r="AZ14" s="91"/>
      <c r="BA14" s="93"/>
      <c r="BB14" s="93"/>
    </row>
    <row r="15" spans="1:54" x14ac:dyDescent="0.25">
      <c r="A15" s="83">
        <v>7</v>
      </c>
      <c r="B15" s="98">
        <v>8.08</v>
      </c>
      <c r="C15" s="104">
        <v>59.9</v>
      </c>
      <c r="D15" s="91">
        <v>132</v>
      </c>
      <c r="E15" s="91">
        <v>64</v>
      </c>
      <c r="F15" s="87">
        <v>68</v>
      </c>
      <c r="G15" s="90">
        <v>55</v>
      </c>
      <c r="H15" s="90">
        <v>77</v>
      </c>
      <c r="I15" s="88">
        <v>0</v>
      </c>
      <c r="J15" s="104">
        <v>3.45</v>
      </c>
      <c r="K15" s="90" t="s">
        <v>51</v>
      </c>
      <c r="L15" s="91"/>
      <c r="M15" s="2"/>
      <c r="N15" s="101">
        <v>7</v>
      </c>
      <c r="O15" s="98">
        <v>0.64</v>
      </c>
      <c r="P15" s="98"/>
      <c r="Q15" s="105"/>
      <c r="R15" s="98"/>
      <c r="S15" s="98">
        <v>0.64</v>
      </c>
      <c r="T15" s="91"/>
      <c r="U15" s="91"/>
      <c r="V15" s="98"/>
      <c r="W15" s="91">
        <v>331</v>
      </c>
      <c r="X15" s="98">
        <v>0.03</v>
      </c>
      <c r="Y15" s="98"/>
      <c r="Z15" s="106"/>
      <c r="AA15" s="2"/>
      <c r="AB15" s="101">
        <v>7</v>
      </c>
      <c r="AC15" s="98">
        <v>8.23</v>
      </c>
      <c r="AD15" s="104">
        <v>51.3</v>
      </c>
      <c r="AE15" s="91">
        <v>121</v>
      </c>
      <c r="AF15" s="91">
        <v>52</v>
      </c>
      <c r="AG15" s="87">
        <v>69</v>
      </c>
      <c r="AH15" s="90">
        <v>61</v>
      </c>
      <c r="AI15" s="90">
        <v>60</v>
      </c>
      <c r="AJ15" s="99"/>
      <c r="AK15" s="98">
        <v>3.32</v>
      </c>
      <c r="AL15" s="90" t="s">
        <v>51</v>
      </c>
      <c r="AM15" s="2"/>
      <c r="AN15" s="101">
        <v>7</v>
      </c>
      <c r="AO15" s="98">
        <v>0.69</v>
      </c>
      <c r="AP15" s="98"/>
      <c r="AQ15" s="105"/>
      <c r="AR15" s="98"/>
      <c r="AS15" s="98">
        <v>0.65800000000000003</v>
      </c>
      <c r="AT15" s="91"/>
      <c r="AU15" s="91"/>
      <c r="AV15" s="98"/>
      <c r="AW15" s="91">
        <v>308</v>
      </c>
      <c r="AX15" s="100">
        <v>0.03</v>
      </c>
      <c r="AY15" s="98"/>
      <c r="AZ15" s="91"/>
      <c r="BA15" s="93"/>
      <c r="BB15" s="93"/>
    </row>
    <row r="16" spans="1:54" x14ac:dyDescent="0.25">
      <c r="A16" s="83">
        <v>8</v>
      </c>
      <c r="B16" s="98">
        <v>8.1300000000000008</v>
      </c>
      <c r="C16" s="104">
        <v>61.3</v>
      </c>
      <c r="D16" s="91">
        <v>131</v>
      </c>
      <c r="E16" s="91">
        <v>60</v>
      </c>
      <c r="F16" s="87">
        <v>71</v>
      </c>
      <c r="G16" s="90">
        <v>55</v>
      </c>
      <c r="H16" s="90">
        <v>76</v>
      </c>
      <c r="I16" s="88">
        <v>0</v>
      </c>
      <c r="J16" s="104">
        <v>3.41</v>
      </c>
      <c r="K16" s="90" t="s">
        <v>51</v>
      </c>
      <c r="L16" s="91"/>
      <c r="M16" s="2"/>
      <c r="N16" s="101">
        <v>8</v>
      </c>
      <c r="O16" s="98">
        <v>0.66</v>
      </c>
      <c r="P16" s="98"/>
      <c r="Q16" s="105"/>
      <c r="R16" s="98"/>
      <c r="S16" s="98">
        <v>0.64500000000000002</v>
      </c>
      <c r="T16" s="91"/>
      <c r="U16" s="91"/>
      <c r="V16" s="98">
        <v>-0.51</v>
      </c>
      <c r="W16" s="91">
        <v>327</v>
      </c>
      <c r="X16" s="98">
        <v>3.3000000000000002E-2</v>
      </c>
      <c r="Y16" s="98"/>
      <c r="Z16" s="106"/>
      <c r="AA16" s="2"/>
      <c r="AB16" s="101">
        <v>8</v>
      </c>
      <c r="AC16" s="98">
        <v>8.17</v>
      </c>
      <c r="AD16" s="104">
        <v>51.6</v>
      </c>
      <c r="AE16" s="91">
        <v>122</v>
      </c>
      <c r="AF16" s="91">
        <v>50</v>
      </c>
      <c r="AG16" s="87">
        <v>72</v>
      </c>
      <c r="AH16" s="90">
        <v>61</v>
      </c>
      <c r="AI16" s="90">
        <v>61</v>
      </c>
      <c r="AJ16" s="99"/>
      <c r="AK16" s="98">
        <v>3.32</v>
      </c>
      <c r="AL16" s="90" t="s">
        <v>51</v>
      </c>
      <c r="AM16" s="2"/>
      <c r="AN16" s="101">
        <v>8</v>
      </c>
      <c r="AO16" s="98">
        <v>0.65</v>
      </c>
      <c r="AP16" s="98"/>
      <c r="AQ16" s="105"/>
      <c r="AR16" s="98"/>
      <c r="AS16" s="98">
        <v>0.67600000000000005</v>
      </c>
      <c r="AT16" s="91"/>
      <c r="AU16" s="91"/>
      <c r="AV16" s="98">
        <v>-0.71</v>
      </c>
      <c r="AW16" s="91">
        <v>310</v>
      </c>
      <c r="AX16" s="100">
        <v>0.03</v>
      </c>
      <c r="AY16" s="98"/>
      <c r="AZ16" s="91"/>
      <c r="BA16" s="93"/>
      <c r="BB16" s="93"/>
    </row>
    <row r="17" spans="1:54" x14ac:dyDescent="0.25">
      <c r="A17" s="83">
        <v>9</v>
      </c>
      <c r="B17" s="98">
        <v>8.09</v>
      </c>
      <c r="C17" s="104">
        <v>61</v>
      </c>
      <c r="D17" s="91">
        <v>132</v>
      </c>
      <c r="E17" s="91">
        <v>61</v>
      </c>
      <c r="F17" s="87">
        <v>71</v>
      </c>
      <c r="G17" s="90">
        <v>57</v>
      </c>
      <c r="H17" s="90">
        <v>75</v>
      </c>
      <c r="I17" s="88">
        <v>0</v>
      </c>
      <c r="J17" s="104">
        <v>3.18</v>
      </c>
      <c r="K17" s="90" t="s">
        <v>51</v>
      </c>
      <c r="L17" s="91"/>
      <c r="M17" s="2"/>
      <c r="N17" s="101">
        <v>9</v>
      </c>
      <c r="O17" s="98">
        <v>0.66100000000000003</v>
      </c>
      <c r="P17" s="98"/>
      <c r="Q17" s="105"/>
      <c r="R17" s="98"/>
      <c r="S17" s="98">
        <v>0.65200000000000002</v>
      </c>
      <c r="T17" s="91"/>
      <c r="U17" s="91"/>
      <c r="V17" s="98">
        <v>-0.5</v>
      </c>
      <c r="W17" s="91">
        <v>326</v>
      </c>
      <c r="X17" s="98">
        <v>5.8999999999999997E-2</v>
      </c>
      <c r="Y17" s="98"/>
      <c r="Z17" s="106"/>
      <c r="AA17" s="2"/>
      <c r="AB17" s="101">
        <v>9</v>
      </c>
      <c r="AC17" s="98">
        <v>8.1300000000000008</v>
      </c>
      <c r="AD17" s="104">
        <v>48.7</v>
      </c>
      <c r="AE17" s="91">
        <v>122</v>
      </c>
      <c r="AF17" s="91">
        <v>45</v>
      </c>
      <c r="AG17" s="87">
        <v>77</v>
      </c>
      <c r="AH17" s="90">
        <v>65</v>
      </c>
      <c r="AI17" s="90">
        <v>57</v>
      </c>
      <c r="AJ17" s="99"/>
      <c r="AK17" s="98">
        <v>3.24</v>
      </c>
      <c r="AL17" s="90" t="s">
        <v>51</v>
      </c>
      <c r="AM17" s="2"/>
      <c r="AN17" s="101">
        <v>9</v>
      </c>
      <c r="AO17" s="98">
        <v>0.59299999999999997</v>
      </c>
      <c r="AP17" s="98"/>
      <c r="AQ17" s="105"/>
      <c r="AR17" s="98"/>
      <c r="AS17" s="98">
        <v>0.69599999999999995</v>
      </c>
      <c r="AT17" s="91"/>
      <c r="AU17" s="91"/>
      <c r="AV17" s="98">
        <v>-0.61</v>
      </c>
      <c r="AW17" s="91">
        <v>303</v>
      </c>
      <c r="AX17" s="100">
        <v>0.1</v>
      </c>
      <c r="AY17" s="98"/>
      <c r="AZ17" s="91"/>
      <c r="BA17" s="93"/>
      <c r="BB17" s="93"/>
    </row>
    <row r="18" spans="1:54" x14ac:dyDescent="0.25">
      <c r="A18" s="83">
        <v>10</v>
      </c>
      <c r="B18" s="98">
        <v>8.17</v>
      </c>
      <c r="C18" s="104">
        <v>60.8</v>
      </c>
      <c r="D18" s="91">
        <v>139</v>
      </c>
      <c r="E18" s="91">
        <v>73</v>
      </c>
      <c r="F18" s="87">
        <v>66</v>
      </c>
      <c r="G18" s="90">
        <v>58</v>
      </c>
      <c r="H18" s="90">
        <v>81</v>
      </c>
      <c r="I18" s="88">
        <v>0</v>
      </c>
      <c r="J18" s="104">
        <v>3.42</v>
      </c>
      <c r="K18" s="90" t="s">
        <v>51</v>
      </c>
      <c r="L18" s="91"/>
      <c r="M18" s="2"/>
      <c r="N18" s="101">
        <v>10</v>
      </c>
      <c r="O18" s="98">
        <v>0.65</v>
      </c>
      <c r="P18" s="98"/>
      <c r="Q18" s="105"/>
      <c r="R18" s="98"/>
      <c r="S18" s="98">
        <v>0.63800000000000001</v>
      </c>
      <c r="T18" s="91"/>
      <c r="U18" s="91"/>
      <c r="V18" s="98">
        <v>-0.37</v>
      </c>
      <c r="W18" s="91">
        <v>333</v>
      </c>
      <c r="X18" s="98">
        <v>3.1E-2</v>
      </c>
      <c r="Y18" s="98"/>
      <c r="Z18" s="106"/>
      <c r="AA18" s="2"/>
      <c r="AB18" s="101">
        <v>10</v>
      </c>
      <c r="AC18" s="98">
        <v>8.1999999999999993</v>
      </c>
      <c r="AD18" s="104">
        <v>51.1</v>
      </c>
      <c r="AE18" s="91">
        <v>125</v>
      </c>
      <c r="AF18" s="91">
        <v>48</v>
      </c>
      <c r="AG18" s="87">
        <v>77</v>
      </c>
      <c r="AH18" s="90">
        <v>66</v>
      </c>
      <c r="AI18" s="90">
        <v>59</v>
      </c>
      <c r="AJ18" s="99"/>
      <c r="AK18" s="98">
        <v>3.29</v>
      </c>
      <c r="AL18" s="90" t="s">
        <v>51</v>
      </c>
      <c r="AM18" s="2"/>
      <c r="AN18" s="101">
        <v>10</v>
      </c>
      <c r="AO18" s="98">
        <v>0.65</v>
      </c>
      <c r="AP18" s="98"/>
      <c r="AQ18" s="105"/>
      <c r="AR18" s="98"/>
      <c r="AS18" s="98">
        <v>0.68</v>
      </c>
      <c r="AT18" s="91"/>
      <c r="AU18" s="91"/>
      <c r="AV18" s="98">
        <v>-0.55000000000000004</v>
      </c>
      <c r="AW18" s="91">
        <v>310</v>
      </c>
      <c r="AX18" s="100">
        <v>0.03</v>
      </c>
      <c r="AY18" s="98"/>
      <c r="AZ18" s="91"/>
      <c r="BA18" s="93"/>
      <c r="BB18" s="93"/>
    </row>
    <row r="19" spans="1:54" x14ac:dyDescent="0.25">
      <c r="A19" s="83">
        <v>11</v>
      </c>
      <c r="B19" s="98">
        <v>8.1300000000000008</v>
      </c>
      <c r="C19" s="104">
        <v>54.9</v>
      </c>
      <c r="D19" s="91">
        <v>139</v>
      </c>
      <c r="E19" s="91">
        <v>65</v>
      </c>
      <c r="F19" s="87">
        <v>74</v>
      </c>
      <c r="G19" s="90">
        <v>60</v>
      </c>
      <c r="H19" s="90">
        <v>79</v>
      </c>
      <c r="I19" s="88">
        <v>0</v>
      </c>
      <c r="J19" s="104">
        <v>3.43</v>
      </c>
      <c r="K19" s="90" t="s">
        <v>51</v>
      </c>
      <c r="L19" s="91"/>
      <c r="M19" s="2"/>
      <c r="N19" s="101">
        <v>11</v>
      </c>
      <c r="O19" s="98">
        <v>0.66</v>
      </c>
      <c r="P19" s="98">
        <v>1.5</v>
      </c>
      <c r="Q19" s="105" t="s">
        <v>53</v>
      </c>
      <c r="R19" s="98">
        <v>0.79</v>
      </c>
      <c r="S19" s="98">
        <v>0.66700000000000004</v>
      </c>
      <c r="T19" s="91">
        <v>33.299999999999997</v>
      </c>
      <c r="U19" s="91">
        <v>35.700000000000003</v>
      </c>
      <c r="V19" s="98">
        <v>-0.3</v>
      </c>
      <c r="W19" s="91">
        <v>335</v>
      </c>
      <c r="X19" s="98">
        <v>3.1E-2</v>
      </c>
      <c r="Y19" s="98" t="s">
        <v>53</v>
      </c>
      <c r="Z19" s="106"/>
      <c r="AA19" s="2"/>
      <c r="AB19" s="101">
        <v>11</v>
      </c>
      <c r="AC19" s="98">
        <v>8.23</v>
      </c>
      <c r="AD19" s="104">
        <v>48.6</v>
      </c>
      <c r="AE19" s="91">
        <v>125</v>
      </c>
      <c r="AF19" s="91">
        <v>46</v>
      </c>
      <c r="AG19" s="87">
        <v>79</v>
      </c>
      <c r="AH19" s="90">
        <v>67</v>
      </c>
      <c r="AI19" s="90">
        <v>58</v>
      </c>
      <c r="AJ19" s="99"/>
      <c r="AK19" s="98">
        <v>3.34</v>
      </c>
      <c r="AL19" s="90" t="s">
        <v>51</v>
      </c>
      <c r="AM19" s="2"/>
      <c r="AN19" s="101">
        <v>11</v>
      </c>
      <c r="AO19" s="98">
        <v>0.66</v>
      </c>
      <c r="AP19" s="98">
        <v>3.42</v>
      </c>
      <c r="AQ19" s="105" t="s">
        <v>53</v>
      </c>
      <c r="AR19" s="98">
        <v>0.7</v>
      </c>
      <c r="AS19" s="98">
        <v>0.67700000000000005</v>
      </c>
      <c r="AT19" s="91">
        <v>31.2</v>
      </c>
      <c r="AU19" s="91">
        <v>35.6</v>
      </c>
      <c r="AV19" s="98">
        <v>-0.59</v>
      </c>
      <c r="AW19" s="91">
        <v>309</v>
      </c>
      <c r="AX19" s="100">
        <v>0.03</v>
      </c>
      <c r="AY19" s="98" t="s">
        <v>53</v>
      </c>
      <c r="AZ19" s="91"/>
      <c r="BA19" s="93">
        <v>14.3</v>
      </c>
      <c r="BB19" s="93">
        <v>13</v>
      </c>
    </row>
    <row r="20" spans="1:54" x14ac:dyDescent="0.25">
      <c r="A20" s="83">
        <v>12</v>
      </c>
      <c r="B20" s="98">
        <v>8.1300000000000008</v>
      </c>
      <c r="C20" s="104">
        <v>55.8</v>
      </c>
      <c r="D20" s="91">
        <v>137</v>
      </c>
      <c r="E20" s="91">
        <v>58</v>
      </c>
      <c r="F20" s="87">
        <v>79</v>
      </c>
      <c r="G20" s="90">
        <v>52</v>
      </c>
      <c r="H20" s="90">
        <v>85</v>
      </c>
      <c r="I20" s="88">
        <v>0</v>
      </c>
      <c r="J20" s="104">
        <v>3.26</v>
      </c>
      <c r="K20" s="90" t="s">
        <v>51</v>
      </c>
      <c r="L20" s="91"/>
      <c r="M20" s="2"/>
      <c r="N20" s="101">
        <v>12</v>
      </c>
      <c r="O20" s="98">
        <v>0.63</v>
      </c>
      <c r="P20" s="98"/>
      <c r="Q20" s="105"/>
      <c r="R20" s="98"/>
      <c r="S20" s="98">
        <v>0.64100000000000001</v>
      </c>
      <c r="T20" s="91"/>
      <c r="U20" s="91"/>
      <c r="V20" s="98">
        <v>-0.4</v>
      </c>
      <c r="W20" s="91">
        <v>334</v>
      </c>
      <c r="X20" s="98">
        <v>7.8E-2</v>
      </c>
      <c r="Y20" s="98"/>
      <c r="Z20" s="106"/>
      <c r="AA20" s="2"/>
      <c r="AB20" s="101">
        <v>12</v>
      </c>
      <c r="AC20" s="98">
        <v>8.25</v>
      </c>
      <c r="AD20" s="104">
        <v>48.4</v>
      </c>
      <c r="AE20" s="91">
        <v>121</v>
      </c>
      <c r="AF20" s="91">
        <v>48</v>
      </c>
      <c r="AG20" s="87">
        <v>73</v>
      </c>
      <c r="AH20" s="90">
        <v>64</v>
      </c>
      <c r="AI20" s="90">
        <v>57</v>
      </c>
      <c r="AJ20" s="99"/>
      <c r="AK20" s="98">
        <v>3.28</v>
      </c>
      <c r="AL20" s="90" t="s">
        <v>51</v>
      </c>
      <c r="AM20" s="2"/>
      <c r="AN20" s="101">
        <v>12</v>
      </c>
      <c r="AO20" s="98">
        <v>0.63</v>
      </c>
      <c r="AP20" s="98"/>
      <c r="AQ20" s="105"/>
      <c r="AR20" s="98"/>
      <c r="AS20" s="98">
        <v>0.66100000000000003</v>
      </c>
      <c r="AT20" s="91"/>
      <c r="AU20" s="91"/>
      <c r="AV20" s="98">
        <v>-0.76</v>
      </c>
      <c r="AW20" s="91">
        <v>306</v>
      </c>
      <c r="AX20" s="100">
        <v>0.05</v>
      </c>
      <c r="AY20" s="98"/>
      <c r="AZ20" s="91"/>
      <c r="BA20" s="93"/>
      <c r="BB20" s="93"/>
    </row>
    <row r="21" spans="1:54" x14ac:dyDescent="0.25">
      <c r="A21" s="83">
        <v>13</v>
      </c>
      <c r="B21" s="98">
        <v>8.14</v>
      </c>
      <c r="C21" s="104">
        <v>51.1</v>
      </c>
      <c r="D21" s="91">
        <v>134</v>
      </c>
      <c r="E21" s="91">
        <v>61</v>
      </c>
      <c r="F21" s="87">
        <v>73</v>
      </c>
      <c r="G21" s="90">
        <v>56</v>
      </c>
      <c r="H21" s="90">
        <v>78</v>
      </c>
      <c r="I21" s="88">
        <v>0</v>
      </c>
      <c r="J21" s="104">
        <v>3.36</v>
      </c>
      <c r="K21" s="90" t="s">
        <v>51</v>
      </c>
      <c r="L21" s="91"/>
      <c r="M21" s="2"/>
      <c r="N21" s="101">
        <v>13</v>
      </c>
      <c r="O21" s="98">
        <v>0.59</v>
      </c>
      <c r="P21" s="98"/>
      <c r="Q21" s="105"/>
      <c r="R21" s="98">
        <v>0.9</v>
      </c>
      <c r="S21" s="98">
        <v>0.63800000000000001</v>
      </c>
      <c r="T21" s="91"/>
      <c r="U21" s="91"/>
      <c r="V21" s="98"/>
      <c r="W21" s="91">
        <v>330</v>
      </c>
      <c r="X21" s="98">
        <v>0.03</v>
      </c>
      <c r="Y21" s="98"/>
      <c r="Z21" s="106"/>
      <c r="AA21" s="2"/>
      <c r="AB21" s="101">
        <v>13</v>
      </c>
      <c r="AC21" s="98">
        <v>8.1999999999999993</v>
      </c>
      <c r="AD21" s="104">
        <v>50.5</v>
      </c>
      <c r="AE21" s="91">
        <v>124</v>
      </c>
      <c r="AF21" s="91">
        <v>45</v>
      </c>
      <c r="AG21" s="87">
        <v>79</v>
      </c>
      <c r="AH21" s="90">
        <v>62</v>
      </c>
      <c r="AI21" s="90">
        <v>62</v>
      </c>
      <c r="AJ21" s="99"/>
      <c r="AK21" s="98">
        <v>3.28</v>
      </c>
      <c r="AL21" s="90" t="s">
        <v>51</v>
      </c>
      <c r="AM21" s="2"/>
      <c r="AN21" s="101">
        <v>13</v>
      </c>
      <c r="AO21" s="98">
        <v>0.65</v>
      </c>
      <c r="AP21" s="98"/>
      <c r="AQ21" s="105"/>
      <c r="AR21" s="98">
        <v>0.7</v>
      </c>
      <c r="AS21" s="98">
        <v>0.67100000000000004</v>
      </c>
      <c r="AT21" s="91"/>
      <c r="AU21" s="91"/>
      <c r="AV21" s="98"/>
      <c r="AW21" s="91">
        <v>307</v>
      </c>
      <c r="AX21" s="100">
        <v>0.03</v>
      </c>
      <c r="AY21" s="98"/>
      <c r="AZ21" s="91"/>
      <c r="BA21" s="93"/>
      <c r="BB21" s="93"/>
    </row>
    <row r="22" spans="1:54" x14ac:dyDescent="0.25">
      <c r="A22" s="83">
        <v>14</v>
      </c>
      <c r="B22" s="98">
        <v>8.06</v>
      </c>
      <c r="C22" s="104">
        <v>54.1</v>
      </c>
      <c r="D22" s="91">
        <v>138</v>
      </c>
      <c r="E22" s="91">
        <v>66</v>
      </c>
      <c r="F22" s="87">
        <v>72</v>
      </c>
      <c r="G22" s="90">
        <v>58</v>
      </c>
      <c r="H22" s="90">
        <v>80</v>
      </c>
      <c r="I22" s="88">
        <v>0</v>
      </c>
      <c r="J22" s="104">
        <v>3.48</v>
      </c>
      <c r="K22" s="90" t="s">
        <v>51</v>
      </c>
      <c r="L22" s="91"/>
      <c r="M22" s="2"/>
      <c r="N22" s="101">
        <v>14</v>
      </c>
      <c r="O22" s="98">
        <v>0.59</v>
      </c>
      <c r="P22" s="98"/>
      <c r="Q22" s="105"/>
      <c r="R22" s="98"/>
      <c r="S22" s="98">
        <v>0.629</v>
      </c>
      <c r="T22" s="91"/>
      <c r="U22" s="91"/>
      <c r="V22" s="98"/>
      <c r="W22" s="91">
        <v>334</v>
      </c>
      <c r="X22" s="98">
        <v>0.03</v>
      </c>
      <c r="Y22" s="98"/>
      <c r="Z22" s="106"/>
      <c r="AA22" s="2"/>
      <c r="AB22" s="101">
        <v>14</v>
      </c>
      <c r="AC22" s="98">
        <v>8.1999999999999993</v>
      </c>
      <c r="AD22" s="104">
        <v>49.5</v>
      </c>
      <c r="AE22" s="91">
        <v>126</v>
      </c>
      <c r="AF22" s="91">
        <v>57</v>
      </c>
      <c r="AG22" s="87">
        <v>69</v>
      </c>
      <c r="AH22" s="90">
        <v>62</v>
      </c>
      <c r="AI22" s="90">
        <v>64</v>
      </c>
      <c r="AJ22" s="99"/>
      <c r="AK22" s="98">
        <v>3.51</v>
      </c>
      <c r="AL22" s="90" t="s">
        <v>51</v>
      </c>
      <c r="AM22" s="2"/>
      <c r="AN22" s="101">
        <v>14</v>
      </c>
      <c r="AO22" s="98">
        <v>0.7</v>
      </c>
      <c r="AP22" s="98"/>
      <c r="AQ22" s="105"/>
      <c r="AR22" s="98"/>
      <c r="AS22" s="98">
        <v>0.64200000000000002</v>
      </c>
      <c r="AT22" s="91"/>
      <c r="AU22" s="91"/>
      <c r="AV22" s="98"/>
      <c r="AW22" s="91">
        <v>318</v>
      </c>
      <c r="AX22" s="100">
        <v>0.04</v>
      </c>
      <c r="AY22" s="98"/>
      <c r="AZ22" s="91"/>
      <c r="BA22" s="93"/>
      <c r="BB22" s="93"/>
    </row>
    <row r="23" spans="1:54" x14ac:dyDescent="0.25">
      <c r="A23" s="83">
        <v>15</v>
      </c>
      <c r="B23" s="98">
        <v>8.1199999999999992</v>
      </c>
      <c r="C23" s="104">
        <v>55.6</v>
      </c>
      <c r="D23" s="91">
        <v>134</v>
      </c>
      <c r="E23" s="91">
        <v>61</v>
      </c>
      <c r="F23" s="87">
        <v>73</v>
      </c>
      <c r="G23" s="90">
        <v>57</v>
      </c>
      <c r="H23" s="90">
        <v>77</v>
      </c>
      <c r="I23" s="88">
        <v>0</v>
      </c>
      <c r="J23" s="104">
        <v>3.51</v>
      </c>
      <c r="K23" s="90" t="s">
        <v>51</v>
      </c>
      <c r="L23" s="91"/>
      <c r="M23" s="2"/>
      <c r="N23" s="101">
        <v>15</v>
      </c>
      <c r="O23" s="98">
        <v>0.61</v>
      </c>
      <c r="P23" s="98"/>
      <c r="Q23" s="105"/>
      <c r="R23" s="98"/>
      <c r="S23" s="98">
        <v>0.72099999999999997</v>
      </c>
      <c r="T23" s="91"/>
      <c r="U23" s="91"/>
      <c r="V23" s="98">
        <v>-0.56999999999999995</v>
      </c>
      <c r="W23" s="91">
        <v>332</v>
      </c>
      <c r="X23" s="98">
        <v>0.03</v>
      </c>
      <c r="Y23" s="98"/>
      <c r="Z23" s="106"/>
      <c r="AA23" s="2"/>
      <c r="AB23" s="101">
        <v>15</v>
      </c>
      <c r="AC23" s="98">
        <v>8.19</v>
      </c>
      <c r="AD23" s="104">
        <v>50</v>
      </c>
      <c r="AE23" s="91">
        <v>126</v>
      </c>
      <c r="AF23" s="91">
        <v>66</v>
      </c>
      <c r="AG23" s="87">
        <v>60</v>
      </c>
      <c r="AH23" s="90">
        <v>64</v>
      </c>
      <c r="AI23" s="90">
        <v>62</v>
      </c>
      <c r="AJ23" s="99"/>
      <c r="AK23" s="98">
        <v>3.53</v>
      </c>
      <c r="AL23" s="90" t="s">
        <v>51</v>
      </c>
      <c r="AM23" s="2"/>
      <c r="AN23" s="101">
        <v>15</v>
      </c>
      <c r="AO23" s="98">
        <v>0.67</v>
      </c>
      <c r="AP23" s="98"/>
      <c r="AQ23" s="105"/>
      <c r="AR23" s="98"/>
      <c r="AS23" s="98">
        <v>0.64300000000000002</v>
      </c>
      <c r="AT23" s="91"/>
      <c r="AU23" s="91"/>
      <c r="AV23" s="98">
        <v>-0.66</v>
      </c>
      <c r="AW23" s="91">
        <v>312</v>
      </c>
      <c r="AX23" s="100">
        <v>0.05</v>
      </c>
      <c r="AY23" s="98"/>
      <c r="AZ23" s="91"/>
      <c r="BA23" s="93"/>
      <c r="BB23" s="93"/>
    </row>
    <row r="24" spans="1:54" x14ac:dyDescent="0.25">
      <c r="A24" s="83">
        <v>16</v>
      </c>
      <c r="B24" s="98">
        <v>8.1199999999999992</v>
      </c>
      <c r="C24" s="104">
        <v>55</v>
      </c>
      <c r="D24" s="91">
        <v>133</v>
      </c>
      <c r="E24" s="91">
        <v>60</v>
      </c>
      <c r="F24" s="87">
        <v>73</v>
      </c>
      <c r="G24" s="90">
        <v>57</v>
      </c>
      <c r="H24" s="90">
        <v>76</v>
      </c>
      <c r="I24" s="88">
        <v>0</v>
      </c>
      <c r="J24" s="104">
        <v>3.46</v>
      </c>
      <c r="K24" s="90" t="s">
        <v>51</v>
      </c>
      <c r="L24" s="91"/>
      <c r="M24" s="2"/>
      <c r="N24" s="101">
        <v>16</v>
      </c>
      <c r="O24" s="98">
        <v>0.6</v>
      </c>
      <c r="P24" s="98"/>
      <c r="Q24" s="105"/>
      <c r="R24" s="98"/>
      <c r="S24" s="98">
        <v>0.623</v>
      </c>
      <c r="T24" s="91"/>
      <c r="U24" s="91"/>
      <c r="V24" s="98">
        <v>-0.55000000000000004</v>
      </c>
      <c r="W24" s="91">
        <v>326</v>
      </c>
      <c r="X24" s="98">
        <v>3.2000000000000001E-2</v>
      </c>
      <c r="Y24" s="98"/>
      <c r="Z24" s="106"/>
      <c r="AA24" s="2"/>
      <c r="AB24" s="101">
        <v>16</v>
      </c>
      <c r="AC24" s="98">
        <v>8.1999999999999993</v>
      </c>
      <c r="AD24" s="104">
        <v>49.8</v>
      </c>
      <c r="AE24" s="91">
        <v>124</v>
      </c>
      <c r="AF24" s="91">
        <v>46</v>
      </c>
      <c r="AG24" s="87">
        <v>78</v>
      </c>
      <c r="AH24" s="90">
        <v>63</v>
      </c>
      <c r="AI24" s="90">
        <v>61</v>
      </c>
      <c r="AJ24" s="99"/>
      <c r="AK24" s="98">
        <v>3.37</v>
      </c>
      <c r="AL24" s="90" t="s">
        <v>51</v>
      </c>
      <c r="AM24" s="2"/>
      <c r="AN24" s="101">
        <v>16</v>
      </c>
      <c r="AO24" s="98">
        <v>0.66</v>
      </c>
      <c r="AP24" s="98"/>
      <c r="AQ24" s="105"/>
      <c r="AR24" s="98"/>
      <c r="AS24" s="98">
        <v>0.63900000000000001</v>
      </c>
      <c r="AT24" s="91"/>
      <c r="AU24" s="91"/>
      <c r="AV24" s="98">
        <v>-0.6</v>
      </c>
      <c r="AW24" s="91">
        <v>309</v>
      </c>
      <c r="AX24" s="100">
        <v>0.04</v>
      </c>
      <c r="AY24" s="98"/>
      <c r="AZ24" s="91"/>
      <c r="BA24" s="93"/>
      <c r="BB24" s="93"/>
    </row>
    <row r="25" spans="1:54" x14ac:dyDescent="0.25">
      <c r="A25" s="83">
        <v>17</v>
      </c>
      <c r="B25" s="98">
        <v>8.11</v>
      </c>
      <c r="C25" s="104">
        <v>55.9</v>
      </c>
      <c r="D25" s="91">
        <v>138</v>
      </c>
      <c r="E25" s="91">
        <v>71</v>
      </c>
      <c r="F25" s="87">
        <v>67</v>
      </c>
      <c r="G25" s="90">
        <v>58</v>
      </c>
      <c r="H25" s="90">
        <v>80</v>
      </c>
      <c r="I25" s="88">
        <v>0</v>
      </c>
      <c r="J25" s="104">
        <v>3.41</v>
      </c>
      <c r="K25" s="90" t="s">
        <v>51</v>
      </c>
      <c r="L25" s="91"/>
      <c r="M25" s="2"/>
      <c r="N25" s="101">
        <v>17</v>
      </c>
      <c r="O25" s="98">
        <v>0.64</v>
      </c>
      <c r="P25" s="98"/>
      <c r="Q25" s="105"/>
      <c r="R25" s="98"/>
      <c r="S25" s="98">
        <v>0.629</v>
      </c>
      <c r="T25" s="91"/>
      <c r="U25" s="91"/>
      <c r="V25" s="98">
        <v>-0.34</v>
      </c>
      <c r="W25" s="91">
        <v>334</v>
      </c>
      <c r="X25" s="98">
        <v>5.7000000000000002E-2</v>
      </c>
      <c r="Y25" s="98"/>
      <c r="Z25" s="106"/>
      <c r="AA25" s="2"/>
      <c r="AB25" s="101">
        <v>17</v>
      </c>
      <c r="AC25" s="98">
        <v>8.17</v>
      </c>
      <c r="AD25" s="104">
        <v>50</v>
      </c>
      <c r="AE25" s="91">
        <v>128</v>
      </c>
      <c r="AF25" s="91">
        <v>49</v>
      </c>
      <c r="AG25" s="87">
        <v>79</v>
      </c>
      <c r="AH25" s="90">
        <v>65</v>
      </c>
      <c r="AI25" s="90">
        <v>63</v>
      </c>
      <c r="AJ25" s="99"/>
      <c r="AK25" s="98">
        <v>3.51</v>
      </c>
      <c r="AL25" s="90" t="s">
        <v>51</v>
      </c>
      <c r="AM25" s="2"/>
      <c r="AN25" s="101">
        <v>17</v>
      </c>
      <c r="AO25" s="98">
        <v>0.66</v>
      </c>
      <c r="AP25" s="98"/>
      <c r="AQ25" s="105"/>
      <c r="AR25" s="98"/>
      <c r="AS25" s="98">
        <v>0.628</v>
      </c>
      <c r="AT25" s="91"/>
      <c r="AU25" s="91"/>
      <c r="AV25" s="98">
        <v>-0.47</v>
      </c>
      <c r="AW25" s="91">
        <v>304</v>
      </c>
      <c r="AX25" s="100">
        <v>0.09</v>
      </c>
      <c r="AY25" s="98"/>
      <c r="AZ25" s="91"/>
      <c r="BA25" s="93"/>
      <c r="BB25" s="93"/>
    </row>
    <row r="26" spans="1:54" x14ac:dyDescent="0.25">
      <c r="A26" s="83">
        <v>18</v>
      </c>
      <c r="B26" s="98">
        <v>8.08</v>
      </c>
      <c r="C26" s="104">
        <v>57.4</v>
      </c>
      <c r="D26" s="91">
        <v>138</v>
      </c>
      <c r="E26" s="91">
        <v>59</v>
      </c>
      <c r="F26" s="87">
        <v>79</v>
      </c>
      <c r="G26" s="90">
        <v>60</v>
      </c>
      <c r="H26" s="90">
        <v>78</v>
      </c>
      <c r="I26" s="88">
        <v>0</v>
      </c>
      <c r="J26" s="104">
        <v>3.28</v>
      </c>
      <c r="K26" s="90" t="s">
        <v>51</v>
      </c>
      <c r="L26" s="91"/>
      <c r="M26" s="2"/>
      <c r="N26" s="101">
        <v>18</v>
      </c>
      <c r="O26" s="98">
        <v>0.56000000000000005</v>
      </c>
      <c r="P26" s="98">
        <v>1.5</v>
      </c>
      <c r="Q26" s="105" t="s">
        <v>53</v>
      </c>
      <c r="R26" s="98">
        <v>0.77</v>
      </c>
      <c r="S26" s="98">
        <v>0.64800000000000002</v>
      </c>
      <c r="T26" s="91">
        <v>33.1</v>
      </c>
      <c r="U26" s="91">
        <v>36.299999999999997</v>
      </c>
      <c r="V26" s="98">
        <v>-0.31</v>
      </c>
      <c r="W26" s="91">
        <v>332</v>
      </c>
      <c r="X26" s="98">
        <v>6.9000000000000006E-2</v>
      </c>
      <c r="Y26" s="98" t="s">
        <v>53</v>
      </c>
      <c r="Z26" s="106"/>
      <c r="AA26" s="2"/>
      <c r="AB26" s="101">
        <v>18</v>
      </c>
      <c r="AC26" s="98">
        <v>8.2100000000000009</v>
      </c>
      <c r="AD26" s="104">
        <v>49.6</v>
      </c>
      <c r="AE26" s="91">
        <v>126</v>
      </c>
      <c r="AF26" s="91">
        <v>50</v>
      </c>
      <c r="AG26" s="87">
        <v>76</v>
      </c>
      <c r="AH26" s="90">
        <v>62</v>
      </c>
      <c r="AI26" s="90">
        <v>64</v>
      </c>
      <c r="AJ26" s="99"/>
      <c r="AK26" s="98">
        <v>3.45</v>
      </c>
      <c r="AL26" s="90" t="s">
        <v>54</v>
      </c>
      <c r="AM26" s="2"/>
      <c r="AN26" s="101">
        <v>18</v>
      </c>
      <c r="AO26" s="98">
        <v>0.65</v>
      </c>
      <c r="AP26" s="98">
        <v>3.51</v>
      </c>
      <c r="AQ26" s="105" t="s">
        <v>53</v>
      </c>
      <c r="AR26" s="98">
        <v>0.71</v>
      </c>
      <c r="AS26" s="98">
        <v>0.63100000000000001</v>
      </c>
      <c r="AT26" s="91">
        <v>31</v>
      </c>
      <c r="AU26" s="91">
        <v>35.200000000000003</v>
      </c>
      <c r="AV26" s="98">
        <v>-0.51</v>
      </c>
      <c r="AW26" s="91">
        <v>312</v>
      </c>
      <c r="AX26" s="100">
        <v>0.06</v>
      </c>
      <c r="AY26" s="98" t="s">
        <v>53</v>
      </c>
      <c r="AZ26" s="91"/>
      <c r="BA26" s="93">
        <v>14.3</v>
      </c>
      <c r="BB26" s="93">
        <v>13.1</v>
      </c>
    </row>
    <row r="27" spans="1:54" x14ac:dyDescent="0.25">
      <c r="A27" s="83">
        <v>19</v>
      </c>
      <c r="B27" s="98">
        <v>8.07</v>
      </c>
      <c r="C27" s="104">
        <v>57.7</v>
      </c>
      <c r="D27" s="91">
        <v>138</v>
      </c>
      <c r="E27" s="91">
        <v>59</v>
      </c>
      <c r="F27" s="87">
        <v>79</v>
      </c>
      <c r="G27" s="90">
        <v>57</v>
      </c>
      <c r="H27" s="90">
        <v>81</v>
      </c>
      <c r="I27" s="88">
        <v>0</v>
      </c>
      <c r="J27" s="104">
        <v>3.46</v>
      </c>
      <c r="K27" s="90" t="s">
        <v>51</v>
      </c>
      <c r="L27" s="91"/>
      <c r="M27" s="2"/>
      <c r="N27" s="101">
        <v>19</v>
      </c>
      <c r="O27" s="98">
        <v>0.63</v>
      </c>
      <c r="P27" s="98"/>
      <c r="Q27" s="105"/>
      <c r="R27" s="98"/>
      <c r="S27" s="98">
        <v>0.59499999999999997</v>
      </c>
      <c r="T27" s="91"/>
      <c r="U27" s="91"/>
      <c r="V27" s="98">
        <v>-0.4</v>
      </c>
      <c r="W27" s="91">
        <v>341</v>
      </c>
      <c r="X27" s="98">
        <v>4.1000000000000002E-2</v>
      </c>
      <c r="Y27" s="98"/>
      <c r="Z27" s="106"/>
      <c r="AA27" s="2"/>
      <c r="AB27" s="101">
        <v>19</v>
      </c>
      <c r="AC27" s="98">
        <v>8.1300000000000008</v>
      </c>
      <c r="AD27" s="104">
        <v>49.8</v>
      </c>
      <c r="AE27" s="91">
        <v>126</v>
      </c>
      <c r="AF27" s="91">
        <v>51</v>
      </c>
      <c r="AG27" s="87">
        <v>75</v>
      </c>
      <c r="AH27" s="90">
        <v>63</v>
      </c>
      <c r="AI27" s="90">
        <v>63</v>
      </c>
      <c r="AJ27" s="99"/>
      <c r="AK27" s="98">
        <v>3.41</v>
      </c>
      <c r="AL27" s="90" t="s">
        <v>51</v>
      </c>
      <c r="AM27" s="2"/>
      <c r="AN27" s="101">
        <v>19</v>
      </c>
      <c r="AO27" s="98">
        <v>0.67</v>
      </c>
      <c r="AP27" s="98"/>
      <c r="AQ27" s="105"/>
      <c r="AR27" s="98"/>
      <c r="AS27" s="98">
        <v>0.64300000000000002</v>
      </c>
      <c r="AT27" s="91"/>
      <c r="AU27" s="91"/>
      <c r="AV27" s="98">
        <v>-0.55000000000000004</v>
      </c>
      <c r="AW27" s="91">
        <v>311</v>
      </c>
      <c r="AX27" s="100">
        <v>0.04</v>
      </c>
      <c r="AY27" s="98"/>
      <c r="AZ27" s="91"/>
      <c r="BA27" s="93"/>
      <c r="BB27" s="93"/>
    </row>
    <row r="28" spans="1:54" x14ac:dyDescent="0.25">
      <c r="A28" s="83">
        <v>20</v>
      </c>
      <c r="B28" s="98">
        <v>8.16</v>
      </c>
      <c r="C28" s="104">
        <v>56.8</v>
      </c>
      <c r="D28" s="91">
        <v>136</v>
      </c>
      <c r="E28" s="91">
        <v>59</v>
      </c>
      <c r="F28" s="87">
        <v>77</v>
      </c>
      <c r="G28" s="90">
        <v>57</v>
      </c>
      <c r="H28" s="90">
        <v>79</v>
      </c>
      <c r="I28" s="88">
        <v>0</v>
      </c>
      <c r="J28" s="104">
        <v>3.46</v>
      </c>
      <c r="K28" s="90" t="s">
        <v>51</v>
      </c>
      <c r="L28" s="91"/>
      <c r="M28" s="2"/>
      <c r="N28" s="101">
        <v>20</v>
      </c>
      <c r="O28" s="98">
        <v>0.63</v>
      </c>
      <c r="P28" s="98"/>
      <c r="Q28" s="105"/>
      <c r="R28" s="98">
        <v>0.86</v>
      </c>
      <c r="S28" s="98">
        <v>0.68100000000000005</v>
      </c>
      <c r="T28" s="91"/>
      <c r="U28" s="91"/>
      <c r="V28" s="98"/>
      <c r="W28" s="91">
        <v>334</v>
      </c>
      <c r="X28" s="98">
        <v>3.7999999999999999E-2</v>
      </c>
      <c r="Y28" s="98"/>
      <c r="Z28" s="106"/>
      <c r="AA28" s="2"/>
      <c r="AB28" s="101">
        <v>20</v>
      </c>
      <c r="AC28" s="98">
        <v>8.23</v>
      </c>
      <c r="AD28" s="104">
        <v>49.3</v>
      </c>
      <c r="AE28" s="91">
        <v>127</v>
      </c>
      <c r="AF28" s="91">
        <v>51</v>
      </c>
      <c r="AG28" s="87">
        <v>76</v>
      </c>
      <c r="AH28" s="90">
        <v>64</v>
      </c>
      <c r="AI28" s="90">
        <v>63</v>
      </c>
      <c r="AJ28" s="99"/>
      <c r="AK28" s="98">
        <v>3.19</v>
      </c>
      <c r="AL28" s="90" t="s">
        <v>51</v>
      </c>
      <c r="AM28" s="2"/>
      <c r="AN28" s="101">
        <v>20</v>
      </c>
      <c r="AO28" s="98">
        <v>0.66</v>
      </c>
      <c r="AP28" s="98"/>
      <c r="AQ28" s="105"/>
      <c r="AR28" s="98">
        <v>0.73</v>
      </c>
      <c r="AS28" s="98">
        <v>0.64400000000000002</v>
      </c>
      <c r="AT28" s="91"/>
      <c r="AU28" s="91"/>
      <c r="AV28" s="98"/>
      <c r="AW28" s="91">
        <v>312</v>
      </c>
      <c r="AX28" s="100">
        <v>0.04</v>
      </c>
      <c r="AY28" s="98"/>
      <c r="AZ28" s="91"/>
      <c r="BA28" s="93"/>
      <c r="BB28" s="93"/>
    </row>
    <row r="29" spans="1:54" x14ac:dyDescent="0.25">
      <c r="A29" s="83">
        <v>21</v>
      </c>
      <c r="B29" s="98">
        <v>8.07</v>
      </c>
      <c r="C29" s="104">
        <v>54.7</v>
      </c>
      <c r="D29" s="91">
        <v>135</v>
      </c>
      <c r="E29" s="91">
        <v>62</v>
      </c>
      <c r="F29" s="87">
        <v>73</v>
      </c>
      <c r="G29" s="90">
        <v>56</v>
      </c>
      <c r="H29" s="90">
        <v>79</v>
      </c>
      <c r="I29" s="88">
        <v>0</v>
      </c>
      <c r="J29" s="104">
        <v>3.5</v>
      </c>
      <c r="K29" s="90" t="s">
        <v>51</v>
      </c>
      <c r="L29" s="91"/>
      <c r="M29" s="2"/>
      <c r="N29" s="101">
        <v>21</v>
      </c>
      <c r="O29" s="98">
        <v>0.59</v>
      </c>
      <c r="P29" s="98"/>
      <c r="Q29" s="105"/>
      <c r="R29" s="98"/>
      <c r="S29" s="98">
        <v>0.64800000000000002</v>
      </c>
      <c r="T29" s="91"/>
      <c r="U29" s="91"/>
      <c r="V29" s="98"/>
      <c r="W29" s="91">
        <v>342</v>
      </c>
      <c r="X29" s="98">
        <v>3.3000000000000002E-2</v>
      </c>
      <c r="Y29" s="98"/>
      <c r="Z29" s="106"/>
      <c r="AA29" s="2"/>
      <c r="AB29" s="101">
        <v>21</v>
      </c>
      <c r="AC29" s="98">
        <v>8.24</v>
      </c>
      <c r="AD29" s="104">
        <v>48.6</v>
      </c>
      <c r="AE29" s="91">
        <v>126</v>
      </c>
      <c r="AF29" s="91">
        <v>49</v>
      </c>
      <c r="AG29" s="87">
        <v>77</v>
      </c>
      <c r="AH29" s="90">
        <v>65</v>
      </c>
      <c r="AI29" s="90">
        <v>61</v>
      </c>
      <c r="AJ29" s="99"/>
      <c r="AK29" s="98">
        <v>3.42</v>
      </c>
      <c r="AL29" s="90" t="s">
        <v>51</v>
      </c>
      <c r="AM29" s="2"/>
      <c r="AN29" s="101">
        <v>21</v>
      </c>
      <c r="AO29" s="98">
        <v>0.64</v>
      </c>
      <c r="AP29" s="98"/>
      <c r="AQ29" s="105"/>
      <c r="AR29" s="98"/>
      <c r="AS29" s="98">
        <v>0.63500000000000001</v>
      </c>
      <c r="AT29" s="91"/>
      <c r="AU29" s="91"/>
      <c r="AV29" s="98"/>
      <c r="AW29" s="91">
        <v>314</v>
      </c>
      <c r="AX29" s="100">
        <v>0.04</v>
      </c>
      <c r="AY29" s="98"/>
      <c r="AZ29" s="91"/>
      <c r="BA29" s="93"/>
      <c r="BB29" s="93"/>
    </row>
    <row r="30" spans="1:54" x14ac:dyDescent="0.25">
      <c r="A30" s="83">
        <v>22</v>
      </c>
      <c r="B30" s="98">
        <v>8.0399999999999991</v>
      </c>
      <c r="C30" s="104">
        <v>55</v>
      </c>
      <c r="D30" s="91">
        <v>133</v>
      </c>
      <c r="E30" s="91">
        <v>61</v>
      </c>
      <c r="F30" s="87">
        <v>72</v>
      </c>
      <c r="G30" s="90">
        <v>56</v>
      </c>
      <c r="H30" s="90">
        <v>77</v>
      </c>
      <c r="I30" s="88">
        <v>0</v>
      </c>
      <c r="J30" s="104">
        <v>3.49</v>
      </c>
      <c r="K30" s="90" t="s">
        <v>51</v>
      </c>
      <c r="L30" s="91"/>
      <c r="M30" s="2"/>
      <c r="N30" s="101">
        <v>22</v>
      </c>
      <c r="O30" s="98">
        <v>0.59</v>
      </c>
      <c r="P30" s="98"/>
      <c r="Q30" s="105"/>
      <c r="R30" s="98"/>
      <c r="S30" s="98">
        <v>0.65800000000000003</v>
      </c>
      <c r="T30" s="91"/>
      <c r="U30" s="91"/>
      <c r="V30" s="98">
        <v>-0.41</v>
      </c>
      <c r="W30" s="91">
        <v>333</v>
      </c>
      <c r="X30" s="98">
        <v>3.4000000000000002E-2</v>
      </c>
      <c r="Y30" s="98"/>
      <c r="Z30" s="106"/>
      <c r="AA30" s="2"/>
      <c r="AB30" s="101">
        <v>22</v>
      </c>
      <c r="AC30" s="98">
        <v>8.1999999999999993</v>
      </c>
      <c r="AD30" s="104">
        <v>49.1</v>
      </c>
      <c r="AE30" s="91">
        <v>126</v>
      </c>
      <c r="AF30" s="91">
        <v>54</v>
      </c>
      <c r="AG30" s="87">
        <v>72</v>
      </c>
      <c r="AH30" s="90">
        <v>65</v>
      </c>
      <c r="AI30" s="90">
        <v>61</v>
      </c>
      <c r="AJ30" s="99"/>
      <c r="AK30" s="98">
        <v>3.44</v>
      </c>
      <c r="AL30" s="90" t="s">
        <v>51</v>
      </c>
      <c r="AM30" s="2"/>
      <c r="AN30" s="101">
        <v>22</v>
      </c>
      <c r="AO30" s="98">
        <v>0.62</v>
      </c>
      <c r="AP30" s="98"/>
      <c r="AQ30" s="105"/>
      <c r="AR30" s="98"/>
      <c r="AS30" s="98">
        <v>0.68799999999999994</v>
      </c>
      <c r="AT30" s="91"/>
      <c r="AU30" s="91"/>
      <c r="AV30" s="98">
        <v>-0.55000000000000004</v>
      </c>
      <c r="AW30" s="91">
        <v>312</v>
      </c>
      <c r="AX30" s="100">
        <v>0.03</v>
      </c>
      <c r="AY30" s="98"/>
      <c r="AZ30" s="91"/>
      <c r="BA30" s="93"/>
      <c r="BB30" s="93"/>
    </row>
    <row r="31" spans="1:54" x14ac:dyDescent="0.25">
      <c r="A31" s="83">
        <v>23</v>
      </c>
      <c r="B31" s="98">
        <v>8.08</v>
      </c>
      <c r="C31" s="104">
        <v>55.8</v>
      </c>
      <c r="D31" s="91">
        <v>136</v>
      </c>
      <c r="E31" s="91">
        <v>52</v>
      </c>
      <c r="F31" s="87">
        <v>84</v>
      </c>
      <c r="G31" s="90">
        <v>61</v>
      </c>
      <c r="H31" s="90">
        <v>75</v>
      </c>
      <c r="I31" s="88">
        <v>0</v>
      </c>
      <c r="J31" s="104">
        <v>3.46</v>
      </c>
      <c r="K31" s="90" t="s">
        <v>51</v>
      </c>
      <c r="L31" s="91"/>
      <c r="M31" s="2"/>
      <c r="N31" s="101">
        <v>23</v>
      </c>
      <c r="O31" s="98">
        <v>0.59</v>
      </c>
      <c r="P31" s="98"/>
      <c r="Q31" s="105"/>
      <c r="R31" s="98"/>
      <c r="S31" s="98">
        <v>0.622</v>
      </c>
      <c r="T31" s="91"/>
      <c r="U31" s="91"/>
      <c r="V31" s="98">
        <v>-0.5</v>
      </c>
      <c r="W31" s="91">
        <v>332</v>
      </c>
      <c r="X31" s="98">
        <v>0.04</v>
      </c>
      <c r="Y31" s="98"/>
      <c r="Z31" s="106"/>
      <c r="AA31" s="2"/>
      <c r="AB31" s="101">
        <v>23</v>
      </c>
      <c r="AC31" s="98">
        <v>8.2100000000000009</v>
      </c>
      <c r="AD31" s="104">
        <v>48.6</v>
      </c>
      <c r="AE31" s="91">
        <v>125</v>
      </c>
      <c r="AF31" s="91">
        <v>44</v>
      </c>
      <c r="AG31" s="87">
        <v>81</v>
      </c>
      <c r="AH31" s="90">
        <v>66</v>
      </c>
      <c r="AI31" s="90">
        <v>59</v>
      </c>
      <c r="AJ31" s="99"/>
      <c r="AK31" s="98">
        <v>3.47</v>
      </c>
      <c r="AL31" s="90" t="s">
        <v>51</v>
      </c>
      <c r="AM31" s="2"/>
      <c r="AN31" s="101">
        <v>23</v>
      </c>
      <c r="AO31" s="98">
        <v>0.61</v>
      </c>
      <c r="AP31" s="98"/>
      <c r="AQ31" s="105"/>
      <c r="AR31" s="98"/>
      <c r="AS31" s="98">
        <v>0.59299999999999997</v>
      </c>
      <c r="AT31" s="91"/>
      <c r="AU31" s="91"/>
      <c r="AV31" s="98">
        <v>-0.6</v>
      </c>
      <c r="AW31" s="91">
        <v>312</v>
      </c>
      <c r="AX31" s="100">
        <v>0.03</v>
      </c>
      <c r="AY31" s="98"/>
      <c r="AZ31" s="91"/>
      <c r="BA31" s="93"/>
      <c r="BB31" s="93"/>
    </row>
    <row r="32" spans="1:54" x14ac:dyDescent="0.25">
      <c r="A32" s="83">
        <v>24</v>
      </c>
      <c r="B32" s="98">
        <v>8.17</v>
      </c>
      <c r="C32" s="104">
        <v>55.4</v>
      </c>
      <c r="D32" s="91">
        <v>135</v>
      </c>
      <c r="E32" s="91">
        <v>52</v>
      </c>
      <c r="F32" s="87">
        <v>83</v>
      </c>
      <c r="G32" s="90">
        <v>57</v>
      </c>
      <c r="H32" s="90">
        <v>78</v>
      </c>
      <c r="I32" s="88">
        <v>0</v>
      </c>
      <c r="J32" s="104">
        <v>3.45</v>
      </c>
      <c r="K32" s="90" t="s">
        <v>51</v>
      </c>
      <c r="L32" s="91"/>
      <c r="M32" s="2"/>
      <c r="N32" s="101">
        <v>24</v>
      </c>
      <c r="O32" s="98">
        <v>0.62</v>
      </c>
      <c r="P32" s="98"/>
      <c r="Q32" s="105"/>
      <c r="R32" s="98"/>
      <c r="S32" s="98">
        <v>0.64400000000000002</v>
      </c>
      <c r="T32" s="91"/>
      <c r="U32" s="91"/>
      <c r="V32" s="98">
        <v>-0.41</v>
      </c>
      <c r="W32" s="91">
        <v>333</v>
      </c>
      <c r="X32" s="98">
        <v>0.03</v>
      </c>
      <c r="Y32" s="98"/>
      <c r="Z32" s="106"/>
      <c r="AA32" s="2"/>
      <c r="AB32" s="101">
        <v>24</v>
      </c>
      <c r="AC32" s="98">
        <v>8.19</v>
      </c>
      <c r="AD32" s="104">
        <v>48.7</v>
      </c>
      <c r="AE32" s="91">
        <v>125</v>
      </c>
      <c r="AF32" s="91">
        <v>43</v>
      </c>
      <c r="AG32" s="87">
        <v>82</v>
      </c>
      <c r="AH32" s="90">
        <v>65</v>
      </c>
      <c r="AI32" s="90">
        <v>60</v>
      </c>
      <c r="AJ32" s="99"/>
      <c r="AK32" s="98">
        <v>3.54</v>
      </c>
      <c r="AL32" s="90" t="s">
        <v>51</v>
      </c>
      <c r="AM32" s="2"/>
      <c r="AN32" s="101">
        <v>24</v>
      </c>
      <c r="AO32" s="98">
        <v>0.59</v>
      </c>
      <c r="AP32" s="98"/>
      <c r="AQ32" s="105"/>
      <c r="AR32" s="98"/>
      <c r="AS32" s="98">
        <v>0.63600000000000001</v>
      </c>
      <c r="AT32" s="91"/>
      <c r="AU32" s="91"/>
      <c r="AV32" s="98">
        <v>-0.5</v>
      </c>
      <c r="AW32" s="91">
        <v>314</v>
      </c>
      <c r="AX32" s="100">
        <v>0.04</v>
      </c>
      <c r="AY32" s="98"/>
      <c r="AZ32" s="91"/>
      <c r="BA32" s="93"/>
      <c r="BB32" s="93"/>
    </row>
    <row r="33" spans="1:54" x14ac:dyDescent="0.25">
      <c r="A33" s="83">
        <v>25</v>
      </c>
      <c r="B33" s="98">
        <v>8.19</v>
      </c>
      <c r="C33" s="104">
        <v>55.8</v>
      </c>
      <c r="D33" s="91">
        <v>137</v>
      </c>
      <c r="E33" s="91">
        <v>55</v>
      </c>
      <c r="F33" s="87">
        <v>82</v>
      </c>
      <c r="G33" s="90">
        <v>58</v>
      </c>
      <c r="H33" s="90">
        <v>79</v>
      </c>
      <c r="I33" s="88">
        <v>0</v>
      </c>
      <c r="J33" s="104">
        <v>3.22</v>
      </c>
      <c r="K33" s="90" t="s">
        <v>51</v>
      </c>
      <c r="L33" s="91"/>
      <c r="M33" s="2"/>
      <c r="N33" s="101">
        <v>25</v>
      </c>
      <c r="O33" s="98">
        <v>0.70399999999999996</v>
      </c>
      <c r="P33" s="98">
        <v>1.53</v>
      </c>
      <c r="Q33" s="105" t="s">
        <v>53</v>
      </c>
      <c r="R33" s="98">
        <v>0.79</v>
      </c>
      <c r="S33" s="98">
        <v>0.68600000000000005</v>
      </c>
      <c r="T33" s="91">
        <v>34.1</v>
      </c>
      <c r="U33" s="91">
        <v>37.4</v>
      </c>
      <c r="V33" s="98">
        <v>-0.35</v>
      </c>
      <c r="W33" s="91">
        <v>333</v>
      </c>
      <c r="X33" s="98">
        <v>3.1E-2</v>
      </c>
      <c r="Y33" s="98"/>
      <c r="Z33" s="106">
        <v>205</v>
      </c>
      <c r="AA33" s="2"/>
      <c r="AB33" s="101">
        <v>25</v>
      </c>
      <c r="AC33" s="98">
        <v>8.1300000000000008</v>
      </c>
      <c r="AD33" s="104">
        <v>32</v>
      </c>
      <c r="AE33" s="91">
        <v>128</v>
      </c>
      <c r="AF33" s="91">
        <v>46</v>
      </c>
      <c r="AG33" s="87">
        <v>82</v>
      </c>
      <c r="AH33" s="90">
        <v>68</v>
      </c>
      <c r="AI33" s="90">
        <v>60</v>
      </c>
      <c r="AJ33" s="99"/>
      <c r="AK33" s="98">
        <v>3.55</v>
      </c>
      <c r="AL33" s="90" t="s">
        <v>51</v>
      </c>
      <c r="AM33" s="2"/>
      <c r="AN33" s="101">
        <v>25</v>
      </c>
      <c r="AO33" s="98">
        <v>0.67</v>
      </c>
      <c r="AP33" s="98">
        <v>3.86</v>
      </c>
      <c r="AQ33" s="105" t="s">
        <v>53</v>
      </c>
      <c r="AR33" s="98">
        <v>0.83</v>
      </c>
      <c r="AS33" s="98">
        <v>0.64900000000000002</v>
      </c>
      <c r="AT33" s="91">
        <v>32.1</v>
      </c>
      <c r="AU33" s="91">
        <v>36.5</v>
      </c>
      <c r="AV33" s="98">
        <v>-0.45</v>
      </c>
      <c r="AW33" s="91">
        <v>315</v>
      </c>
      <c r="AX33" s="100">
        <v>0.04</v>
      </c>
      <c r="AY33" s="98"/>
      <c r="AZ33" s="91">
        <v>188</v>
      </c>
      <c r="BA33" s="93"/>
      <c r="BB33" s="93"/>
    </row>
    <row r="34" spans="1:54" x14ac:dyDescent="0.25">
      <c r="A34" s="83">
        <v>26</v>
      </c>
      <c r="B34" s="98">
        <v>8.1300000000000008</v>
      </c>
      <c r="C34" s="104">
        <v>53.2</v>
      </c>
      <c r="D34" s="91">
        <v>140</v>
      </c>
      <c r="E34" s="91">
        <v>56</v>
      </c>
      <c r="F34" s="87">
        <v>84</v>
      </c>
      <c r="G34" s="90">
        <v>59</v>
      </c>
      <c r="H34" s="90">
        <v>81</v>
      </c>
      <c r="I34" s="88">
        <v>0</v>
      </c>
      <c r="J34" s="104">
        <v>3.47</v>
      </c>
      <c r="K34" s="90" t="s">
        <v>51</v>
      </c>
      <c r="L34" s="91"/>
      <c r="M34" s="2"/>
      <c r="N34" s="101">
        <v>26</v>
      </c>
      <c r="O34" s="98">
        <v>0.67500000000000004</v>
      </c>
      <c r="P34" s="98"/>
      <c r="Q34" s="105"/>
      <c r="R34" s="98"/>
      <c r="S34" s="98">
        <v>0.57999999999999996</v>
      </c>
      <c r="T34" s="91"/>
      <c r="U34" s="91"/>
      <c r="V34" s="98">
        <v>-0.36</v>
      </c>
      <c r="W34" s="91">
        <v>342</v>
      </c>
      <c r="X34" s="98">
        <v>0.03</v>
      </c>
      <c r="Y34" s="98"/>
      <c r="Z34" s="106"/>
      <c r="AA34" s="2"/>
      <c r="AB34" s="101">
        <v>26</v>
      </c>
      <c r="AC34" s="98">
        <v>8.17</v>
      </c>
      <c r="AD34" s="104">
        <v>48.7</v>
      </c>
      <c r="AE34" s="91">
        <v>126</v>
      </c>
      <c r="AF34" s="91">
        <v>42</v>
      </c>
      <c r="AG34" s="87">
        <v>84</v>
      </c>
      <c r="AH34" s="90">
        <v>67</v>
      </c>
      <c r="AI34" s="90">
        <v>59</v>
      </c>
      <c r="AJ34" s="99"/>
      <c r="AK34" s="98">
        <v>3.45</v>
      </c>
      <c r="AL34" s="90" t="s">
        <v>51</v>
      </c>
      <c r="AM34" s="2"/>
      <c r="AN34" s="101">
        <v>26</v>
      </c>
      <c r="AO34" s="98">
        <v>0.64</v>
      </c>
      <c r="AP34" s="98"/>
      <c r="AQ34" s="105"/>
      <c r="AR34" s="98"/>
      <c r="AS34" s="98">
        <v>0.59499999999999997</v>
      </c>
      <c r="AT34" s="91"/>
      <c r="AU34" s="91"/>
      <c r="AV34" s="98">
        <v>-0.54</v>
      </c>
      <c r="AW34" s="91">
        <v>314</v>
      </c>
      <c r="AX34" s="100">
        <v>0.04</v>
      </c>
      <c r="AY34" s="98"/>
      <c r="AZ34" s="91"/>
      <c r="BA34" s="93"/>
      <c r="BB34" s="93"/>
    </row>
    <row r="35" spans="1:54" x14ac:dyDescent="0.25">
      <c r="A35" s="83">
        <v>27</v>
      </c>
      <c r="B35" s="98">
        <v>8.16</v>
      </c>
      <c r="C35" s="104">
        <v>54</v>
      </c>
      <c r="D35" s="91">
        <v>139</v>
      </c>
      <c r="E35" s="91">
        <v>60</v>
      </c>
      <c r="F35" s="87">
        <v>79</v>
      </c>
      <c r="G35" s="90">
        <v>59</v>
      </c>
      <c r="H35" s="90">
        <v>80</v>
      </c>
      <c r="I35" s="88">
        <v>0</v>
      </c>
      <c r="J35" s="104">
        <v>3.44</v>
      </c>
      <c r="K35" s="90" t="s">
        <v>51</v>
      </c>
      <c r="L35" s="91"/>
      <c r="M35" s="2"/>
      <c r="N35" s="101">
        <v>27</v>
      </c>
      <c r="O35" s="98">
        <v>0.65900000000000003</v>
      </c>
      <c r="P35" s="98"/>
      <c r="Q35" s="105"/>
      <c r="R35" s="98">
        <v>0.66</v>
      </c>
      <c r="S35" s="98">
        <v>0.67600000000000005</v>
      </c>
      <c r="T35" s="91"/>
      <c r="U35" s="91"/>
      <c r="V35" s="98"/>
      <c r="W35" s="91">
        <v>334</v>
      </c>
      <c r="X35" s="98">
        <v>3.7999999999999999E-2</v>
      </c>
      <c r="Y35" s="98"/>
      <c r="Z35" s="106"/>
      <c r="AA35" s="2"/>
      <c r="AB35" s="101">
        <v>27</v>
      </c>
      <c r="AC35" s="98">
        <v>8.25</v>
      </c>
      <c r="AD35" s="104">
        <v>48</v>
      </c>
      <c r="AE35" s="91">
        <v>129</v>
      </c>
      <c r="AF35" s="91">
        <v>50</v>
      </c>
      <c r="AG35" s="87">
        <v>79</v>
      </c>
      <c r="AH35" s="90">
        <v>67</v>
      </c>
      <c r="AI35" s="90">
        <v>62</v>
      </c>
      <c r="AJ35" s="99"/>
      <c r="AK35" s="98">
        <v>3.4</v>
      </c>
      <c r="AL35" s="90" t="s">
        <v>51</v>
      </c>
      <c r="AM35" s="2"/>
      <c r="AN35" s="101">
        <v>27</v>
      </c>
      <c r="AO35" s="98">
        <v>0.61799999999999999</v>
      </c>
      <c r="AP35" s="98"/>
      <c r="AQ35" s="105"/>
      <c r="AR35" s="98">
        <v>0.68</v>
      </c>
      <c r="AS35" s="98">
        <v>0.63500000000000001</v>
      </c>
      <c r="AT35" s="91"/>
      <c r="AU35" s="91"/>
      <c r="AV35" s="98"/>
      <c r="AW35" s="91">
        <v>317</v>
      </c>
      <c r="AX35" s="100">
        <v>0.03</v>
      </c>
      <c r="AY35" s="98"/>
      <c r="AZ35" s="91"/>
      <c r="BA35" s="93"/>
      <c r="BB35" s="93"/>
    </row>
    <row r="36" spans="1:54" x14ac:dyDescent="0.25">
      <c r="A36" s="83">
        <v>28</v>
      </c>
      <c r="B36" s="98">
        <v>8.15</v>
      </c>
      <c r="C36" s="104">
        <v>53.6</v>
      </c>
      <c r="D36" s="91">
        <v>140</v>
      </c>
      <c r="E36" s="91">
        <v>63</v>
      </c>
      <c r="F36" s="87">
        <v>77</v>
      </c>
      <c r="G36" s="90">
        <v>60</v>
      </c>
      <c r="H36" s="90">
        <v>80</v>
      </c>
      <c r="I36" s="88">
        <v>0</v>
      </c>
      <c r="J36" s="104">
        <v>3.44</v>
      </c>
      <c r="K36" s="90" t="s">
        <v>51</v>
      </c>
      <c r="L36" s="91"/>
      <c r="M36" s="2"/>
      <c r="N36" s="101">
        <v>28</v>
      </c>
      <c r="O36" s="98">
        <v>0.65</v>
      </c>
      <c r="P36" s="98"/>
      <c r="Q36" s="105"/>
      <c r="R36" s="98"/>
      <c r="S36" s="98">
        <v>0.68899999999999995</v>
      </c>
      <c r="T36" s="91"/>
      <c r="U36" s="91"/>
      <c r="V36" s="98"/>
      <c r="W36" s="91">
        <v>343</v>
      </c>
      <c r="X36" s="98">
        <v>0.03</v>
      </c>
      <c r="Y36" s="98"/>
      <c r="Z36" s="106"/>
      <c r="AA36" s="2"/>
      <c r="AB36" s="101">
        <v>28</v>
      </c>
      <c r="AC36" s="98">
        <v>8.24</v>
      </c>
      <c r="AD36" s="104">
        <v>48.2</v>
      </c>
      <c r="AE36" s="91">
        <v>127</v>
      </c>
      <c r="AF36" s="91">
        <v>52</v>
      </c>
      <c r="AG36" s="87">
        <v>75</v>
      </c>
      <c r="AH36" s="90">
        <v>65</v>
      </c>
      <c r="AI36" s="90">
        <v>62</v>
      </c>
      <c r="AJ36" s="99"/>
      <c r="AK36" s="98">
        <v>3.44</v>
      </c>
      <c r="AL36" s="90" t="s">
        <v>51</v>
      </c>
      <c r="AM36" s="2"/>
      <c r="AN36" s="101">
        <v>28</v>
      </c>
      <c r="AO36" s="98">
        <v>0.62</v>
      </c>
      <c r="AP36" s="98"/>
      <c r="AQ36" s="105"/>
      <c r="AR36" s="98"/>
      <c r="AS36" s="98">
        <v>0.63</v>
      </c>
      <c r="AT36" s="91"/>
      <c r="AU36" s="91"/>
      <c r="AV36" s="98"/>
      <c r="AW36" s="91">
        <v>321</v>
      </c>
      <c r="AX36" s="100">
        <v>0.03</v>
      </c>
      <c r="AY36" s="98"/>
      <c r="AZ36" s="91"/>
      <c r="BA36" s="93"/>
      <c r="BB36" s="93"/>
    </row>
    <row r="37" spans="1:54" x14ac:dyDescent="0.25">
      <c r="A37" s="83">
        <v>29</v>
      </c>
      <c r="B37" s="98">
        <v>8.15</v>
      </c>
      <c r="C37" s="104">
        <v>53.6</v>
      </c>
      <c r="D37" s="91">
        <v>137</v>
      </c>
      <c r="E37" s="91">
        <v>60</v>
      </c>
      <c r="F37" s="87">
        <v>77</v>
      </c>
      <c r="G37" s="90">
        <v>59</v>
      </c>
      <c r="H37" s="90">
        <v>78</v>
      </c>
      <c r="I37" s="88">
        <v>0</v>
      </c>
      <c r="J37" s="104">
        <v>3.48</v>
      </c>
      <c r="K37" s="90" t="s">
        <v>51</v>
      </c>
      <c r="L37" s="91"/>
      <c r="M37" s="2"/>
      <c r="N37" s="101">
        <v>29</v>
      </c>
      <c r="O37" s="98">
        <v>0.64400000000000002</v>
      </c>
      <c r="P37" s="98"/>
      <c r="Q37" s="105"/>
      <c r="R37" s="98"/>
      <c r="S37" s="98">
        <v>0.626</v>
      </c>
      <c r="T37" s="91"/>
      <c r="U37" s="91"/>
      <c r="V37" s="98">
        <v>-0.48</v>
      </c>
      <c r="W37" s="91">
        <v>336</v>
      </c>
      <c r="X37" s="98">
        <v>0.03</v>
      </c>
      <c r="Y37" s="98"/>
      <c r="Z37" s="106"/>
      <c r="AA37" s="2"/>
      <c r="AB37" s="101">
        <v>29</v>
      </c>
      <c r="AC37" s="98">
        <v>8.18</v>
      </c>
      <c r="AD37" s="104">
        <v>47.8</v>
      </c>
      <c r="AE37" s="91">
        <v>129</v>
      </c>
      <c r="AF37" s="91">
        <v>54</v>
      </c>
      <c r="AG37" s="87">
        <v>75</v>
      </c>
      <c r="AH37" s="90">
        <v>67</v>
      </c>
      <c r="AI37" s="90">
        <v>62</v>
      </c>
      <c r="AJ37" s="99"/>
      <c r="AK37" s="98">
        <v>3.39</v>
      </c>
      <c r="AL37" s="90" t="s">
        <v>51</v>
      </c>
      <c r="AM37" s="2"/>
      <c r="AN37" s="101">
        <v>29</v>
      </c>
      <c r="AO37" s="98">
        <v>0.60599999999999998</v>
      </c>
      <c r="AP37" s="98"/>
      <c r="AQ37" s="105"/>
      <c r="AR37" s="98"/>
      <c r="AS37" s="98">
        <v>0.629</v>
      </c>
      <c r="AT37" s="91"/>
      <c r="AU37" s="91"/>
      <c r="AV37" s="98">
        <v>-0.57999999999999996</v>
      </c>
      <c r="AW37" s="91">
        <v>320</v>
      </c>
      <c r="AX37" s="100">
        <v>0.03</v>
      </c>
      <c r="AY37" s="98"/>
      <c r="AZ37" s="91"/>
      <c r="BA37" s="93"/>
      <c r="BB37" s="93"/>
    </row>
    <row r="38" spans="1:54" x14ac:dyDescent="0.25">
      <c r="A38" s="83">
        <v>30</v>
      </c>
      <c r="B38" s="98">
        <v>8.1300000000000008</v>
      </c>
      <c r="C38" s="104">
        <v>54.7</v>
      </c>
      <c r="D38" s="91">
        <v>140</v>
      </c>
      <c r="E38" s="91">
        <v>58</v>
      </c>
      <c r="F38" s="87">
        <v>82</v>
      </c>
      <c r="G38" s="90">
        <v>65</v>
      </c>
      <c r="H38" s="90">
        <v>75</v>
      </c>
      <c r="I38" s="88">
        <v>0</v>
      </c>
      <c r="J38" s="104">
        <v>3.48</v>
      </c>
      <c r="K38" s="90" t="s">
        <v>51</v>
      </c>
      <c r="L38" s="91"/>
      <c r="M38" s="2"/>
      <c r="N38" s="101">
        <v>30</v>
      </c>
      <c r="O38" s="98">
        <v>0.69</v>
      </c>
      <c r="P38" s="98"/>
      <c r="Q38" s="105"/>
      <c r="R38" s="98"/>
      <c r="S38" s="98">
        <v>0.59899999999999998</v>
      </c>
      <c r="T38" s="91"/>
      <c r="U38" s="91"/>
      <c r="V38" s="98">
        <v>-0.39</v>
      </c>
      <c r="W38" s="91">
        <v>333</v>
      </c>
      <c r="X38" s="98">
        <v>0.03</v>
      </c>
      <c r="Y38" s="98"/>
      <c r="Z38" s="106"/>
      <c r="AA38" s="2"/>
      <c r="AB38" s="101">
        <v>30</v>
      </c>
      <c r="AC38" s="98">
        <v>8.16</v>
      </c>
      <c r="AD38" s="104">
        <v>47.7</v>
      </c>
      <c r="AE38" s="91">
        <v>129</v>
      </c>
      <c r="AF38" s="91">
        <v>48</v>
      </c>
      <c r="AG38" s="87">
        <v>81</v>
      </c>
      <c r="AH38" s="90">
        <v>68</v>
      </c>
      <c r="AI38" s="90">
        <v>61</v>
      </c>
      <c r="AJ38" s="99"/>
      <c r="AK38" s="98">
        <v>3.35</v>
      </c>
      <c r="AL38" s="90" t="s">
        <v>51</v>
      </c>
      <c r="AM38" s="2"/>
      <c r="AN38" s="101">
        <v>30</v>
      </c>
      <c r="AO38" s="98">
        <v>0.6</v>
      </c>
      <c r="AP38" s="98"/>
      <c r="AQ38" s="105"/>
      <c r="AR38" s="98"/>
      <c r="AS38" s="98">
        <v>0.626</v>
      </c>
      <c r="AT38" s="91"/>
      <c r="AU38" s="91"/>
      <c r="AV38" s="98">
        <v>-0.66</v>
      </c>
      <c r="AW38" s="91">
        <v>321</v>
      </c>
      <c r="AX38" s="100">
        <v>0.03</v>
      </c>
      <c r="AY38" s="98"/>
      <c r="AZ38" s="91"/>
      <c r="BA38" s="93"/>
      <c r="BB38" s="93"/>
    </row>
    <row r="39" spans="1:54" ht="15.75" thickBot="1" x14ac:dyDescent="0.3">
      <c r="A39" s="107">
        <v>31</v>
      </c>
      <c r="B39" s="108">
        <v>8.1199999999999992</v>
      </c>
      <c r="C39" s="104">
        <v>55.8</v>
      </c>
      <c r="D39" s="91">
        <v>139</v>
      </c>
      <c r="E39" s="91">
        <v>57</v>
      </c>
      <c r="F39" s="87">
        <v>82</v>
      </c>
      <c r="G39" s="90">
        <v>60</v>
      </c>
      <c r="H39" s="109">
        <v>79</v>
      </c>
      <c r="I39" s="88">
        <v>0</v>
      </c>
      <c r="J39" s="110">
        <v>3.29</v>
      </c>
      <c r="K39" s="109" t="s">
        <v>51</v>
      </c>
      <c r="L39" s="91"/>
      <c r="M39" s="2"/>
      <c r="N39" s="101">
        <v>31</v>
      </c>
      <c r="O39" s="108">
        <v>0.61</v>
      </c>
      <c r="P39" s="108"/>
      <c r="Q39" s="111"/>
      <c r="R39" s="108"/>
      <c r="S39" s="108">
        <v>0.65700000000000003</v>
      </c>
      <c r="T39" s="110"/>
      <c r="U39" s="112"/>
      <c r="V39" s="108">
        <v>-0.37</v>
      </c>
      <c r="W39" s="112">
        <v>341</v>
      </c>
      <c r="X39" s="108">
        <v>3.1E-2</v>
      </c>
      <c r="Y39" s="108"/>
      <c r="Z39" s="113"/>
      <c r="AA39" s="2"/>
      <c r="AB39" s="101">
        <v>31</v>
      </c>
      <c r="AC39" s="114">
        <v>8.17</v>
      </c>
      <c r="AD39" s="104">
        <v>48</v>
      </c>
      <c r="AE39" s="91">
        <v>127</v>
      </c>
      <c r="AF39" s="91">
        <v>44</v>
      </c>
      <c r="AG39" s="87">
        <v>83</v>
      </c>
      <c r="AH39" s="90">
        <v>67</v>
      </c>
      <c r="AI39" s="90">
        <v>60</v>
      </c>
      <c r="AJ39" s="99"/>
      <c r="AK39" s="98">
        <v>3.34</v>
      </c>
      <c r="AL39" s="90" t="s">
        <v>51</v>
      </c>
      <c r="AM39" s="2"/>
      <c r="AN39" s="115">
        <v>31</v>
      </c>
      <c r="AO39" s="108">
        <v>0.57999999999999996</v>
      </c>
      <c r="AP39" s="108"/>
      <c r="AQ39" s="111"/>
      <c r="AR39" s="108"/>
      <c r="AS39" s="108">
        <v>0.64</v>
      </c>
      <c r="AT39" s="110"/>
      <c r="AU39" s="112"/>
      <c r="AV39" s="108">
        <v>-0.38</v>
      </c>
      <c r="AW39" s="112">
        <v>318</v>
      </c>
      <c r="AX39" s="108">
        <v>0.03</v>
      </c>
      <c r="AY39" s="108"/>
      <c r="AZ39" s="112"/>
      <c r="BA39" s="93"/>
      <c r="BB39" s="93"/>
    </row>
    <row r="40" spans="1:54" x14ac:dyDescent="0.25">
      <c r="A40" s="116" t="s">
        <v>55</v>
      </c>
      <c r="B40" s="117">
        <f>MEDIAN(B9:B39)</f>
        <v>8.1300000000000008</v>
      </c>
      <c r="C40" s="118"/>
      <c r="D40" s="119"/>
      <c r="E40" s="118"/>
      <c r="F40" s="118"/>
      <c r="G40" s="120"/>
      <c r="H40" s="120"/>
      <c r="I40" s="118"/>
      <c r="J40" s="120"/>
      <c r="K40" s="121"/>
      <c r="L40" s="118"/>
      <c r="M40" s="122"/>
      <c r="N40" s="116" t="s">
        <v>55</v>
      </c>
      <c r="O40" s="116"/>
      <c r="P40" s="117"/>
      <c r="Q40" s="123"/>
      <c r="R40" s="124"/>
      <c r="S40" s="124"/>
      <c r="T40" s="125"/>
      <c r="U40" s="125"/>
      <c r="V40" s="125"/>
      <c r="W40" s="125"/>
      <c r="X40" s="126"/>
      <c r="Y40" s="127"/>
      <c r="Z40" s="127"/>
      <c r="AA40" s="128"/>
      <c r="AB40" s="129" t="s">
        <v>55</v>
      </c>
      <c r="AC40" s="117">
        <f>MEDIAN(AC9:AC39)</f>
        <v>8.1999999999999993</v>
      </c>
      <c r="AD40" s="130"/>
      <c r="AE40" s="131"/>
      <c r="AF40" s="131"/>
      <c r="AG40" s="132"/>
      <c r="AH40" s="132"/>
      <c r="AI40" s="131"/>
      <c r="AJ40" s="132"/>
      <c r="AK40" s="132"/>
      <c r="AL40" s="131"/>
      <c r="AM40" s="133"/>
      <c r="AN40" s="116" t="s">
        <v>55</v>
      </c>
      <c r="AO40" s="131"/>
      <c r="AP40" s="131"/>
      <c r="AQ40" s="130"/>
      <c r="AR40" s="131"/>
      <c r="AS40" s="131"/>
      <c r="AT40" s="132"/>
      <c r="AU40" s="132"/>
      <c r="AV40" s="131"/>
      <c r="AW40" s="132"/>
      <c r="AX40" s="132"/>
      <c r="AY40" s="131"/>
      <c r="AZ40" s="132"/>
    </row>
    <row r="41" spans="1:54" x14ac:dyDescent="0.25">
      <c r="A41" s="134" t="s">
        <v>56</v>
      </c>
      <c r="B41" s="135"/>
      <c r="C41" s="136">
        <f t="shared" ref="C41:J41" si="0">AVERAGE(C9:C39)</f>
        <v>56.458064516129028</v>
      </c>
      <c r="D41" s="95">
        <f t="shared" si="0"/>
        <v>135.70967741935485</v>
      </c>
      <c r="E41" s="95">
        <f t="shared" si="0"/>
        <v>61.451612903225808</v>
      </c>
      <c r="F41" s="95">
        <f t="shared" si="0"/>
        <v>74.258064516129039</v>
      </c>
      <c r="G41" s="95">
        <f t="shared" si="0"/>
        <v>57.58064516129032</v>
      </c>
      <c r="H41" s="95">
        <f t="shared" si="0"/>
        <v>78.129032258064512</v>
      </c>
      <c r="I41" s="83">
        <f t="shared" si="0"/>
        <v>0</v>
      </c>
      <c r="J41" s="137">
        <f t="shared" si="0"/>
        <v>3.4099999999999993</v>
      </c>
      <c r="K41" s="137"/>
      <c r="L41" s="83"/>
      <c r="M41" s="122"/>
      <c r="N41" s="138" t="s">
        <v>56</v>
      </c>
      <c r="O41" s="137">
        <f t="shared" ref="O41:Z41" si="1">AVERAGE(O9:O39)</f>
        <v>0.63525806451612898</v>
      </c>
      <c r="P41" s="137">
        <f t="shared" si="1"/>
        <v>1.4725000000000001</v>
      </c>
      <c r="Q41" s="137" t="s">
        <v>53</v>
      </c>
      <c r="R41" s="137">
        <f t="shared" si="1"/>
        <v>0.8</v>
      </c>
      <c r="S41" s="137">
        <f t="shared" si="1"/>
        <v>0.64625806451612888</v>
      </c>
      <c r="T41" s="139">
        <f t="shared" si="1"/>
        <v>33.699999999999996</v>
      </c>
      <c r="U41" s="139">
        <f t="shared" si="1"/>
        <v>36.6</v>
      </c>
      <c r="V41" s="137">
        <f t="shared" si="1"/>
        <v>-0.4191304347826087</v>
      </c>
      <c r="W41" s="83">
        <f t="shared" si="1"/>
        <v>333</v>
      </c>
      <c r="X41" s="137">
        <f t="shared" si="1"/>
        <v>3.6451612903225815E-2</v>
      </c>
      <c r="Y41" s="137" t="s">
        <v>53</v>
      </c>
      <c r="Z41" s="83">
        <f t="shared" si="1"/>
        <v>205</v>
      </c>
      <c r="AA41" s="140"/>
      <c r="AB41" s="141" t="s">
        <v>56</v>
      </c>
      <c r="AC41" s="93"/>
      <c r="AD41" s="136">
        <f>AVERAGE(AD9:AD39)</f>
        <v>49.183870967741932</v>
      </c>
      <c r="AE41" s="95">
        <f t="shared" ref="AE41:AK41" si="2">AVERAGE(AE9:AE39)</f>
        <v>124.58064516129032</v>
      </c>
      <c r="AF41" s="95">
        <f t="shared" si="2"/>
        <v>49.451612903225808</v>
      </c>
      <c r="AG41" s="95">
        <f t="shared" si="2"/>
        <v>78.064516129032256</v>
      </c>
      <c r="AH41" s="95">
        <f t="shared" si="2"/>
        <v>66.935483870967744</v>
      </c>
      <c r="AI41" s="83">
        <f t="shared" si="2"/>
        <v>60.58064516129032</v>
      </c>
      <c r="AJ41" s="95" t="e">
        <f t="shared" si="2"/>
        <v>#DIV/0!</v>
      </c>
      <c r="AK41" s="93">
        <f t="shared" si="2"/>
        <v>3.3719354838709679</v>
      </c>
      <c r="AL41" s="137"/>
      <c r="AM41" s="142"/>
      <c r="AN41" s="134" t="s">
        <v>56</v>
      </c>
      <c r="AO41" s="137">
        <f t="shared" ref="AO41:BB41" si="3">AVERAGE(AO9:AO39)</f>
        <v>0.64506451612903226</v>
      </c>
      <c r="AP41" s="137">
        <f t="shared" si="3"/>
        <v>3.4924999999999997</v>
      </c>
      <c r="AQ41" s="137" t="s">
        <v>53</v>
      </c>
      <c r="AR41" s="137">
        <f t="shared" si="3"/>
        <v>0.72</v>
      </c>
      <c r="AS41" s="137">
        <f t="shared" si="3"/>
        <v>0.64716129032258063</v>
      </c>
      <c r="AT41" s="139">
        <f t="shared" si="3"/>
        <v>31.575000000000003</v>
      </c>
      <c r="AU41" s="139">
        <f t="shared" si="3"/>
        <v>35.875</v>
      </c>
      <c r="AV41" s="137">
        <f t="shared" si="3"/>
        <v>-0.58478260869565213</v>
      </c>
      <c r="AW41" s="83">
        <f t="shared" si="3"/>
        <v>310.61290322580646</v>
      </c>
      <c r="AX41" s="137">
        <f t="shared" si="3"/>
        <v>4.0967741935483894E-2</v>
      </c>
      <c r="AY41" s="137" t="s">
        <v>53</v>
      </c>
      <c r="AZ41" s="83">
        <f t="shared" si="3"/>
        <v>188</v>
      </c>
      <c r="BA41" s="139">
        <f t="shared" si="3"/>
        <v>14.333333333333334</v>
      </c>
      <c r="BB41" s="139">
        <f t="shared" si="3"/>
        <v>13.1</v>
      </c>
    </row>
    <row r="42" spans="1:54" x14ac:dyDescent="0.25">
      <c r="A42" s="134" t="s">
        <v>57</v>
      </c>
      <c r="B42" s="143">
        <f t="shared" ref="B42:J42" si="4">MAX(B9:B39)</f>
        <v>8.2100000000000009</v>
      </c>
      <c r="C42" s="144">
        <f t="shared" si="4"/>
        <v>61.3</v>
      </c>
      <c r="D42" s="145">
        <f t="shared" si="4"/>
        <v>140</v>
      </c>
      <c r="E42" s="145">
        <f t="shared" si="4"/>
        <v>74</v>
      </c>
      <c r="F42" s="145">
        <f t="shared" si="4"/>
        <v>84</v>
      </c>
      <c r="G42" s="145">
        <f t="shared" si="4"/>
        <v>65</v>
      </c>
      <c r="H42" s="145">
        <f t="shared" si="4"/>
        <v>85</v>
      </c>
      <c r="I42" s="83">
        <f t="shared" si="4"/>
        <v>0</v>
      </c>
      <c r="J42" s="137">
        <f t="shared" si="4"/>
        <v>3.51</v>
      </c>
      <c r="K42" s="137"/>
      <c r="L42" s="83"/>
      <c r="M42" s="122"/>
      <c r="N42" s="138" t="s">
        <v>57</v>
      </c>
      <c r="O42" s="137">
        <f t="shared" ref="O42:Z42" si="5">MAX(O9:O39)</f>
        <v>0.70399999999999996</v>
      </c>
      <c r="P42" s="137">
        <f t="shared" si="5"/>
        <v>1.53</v>
      </c>
      <c r="Q42" s="146">
        <f t="shared" si="5"/>
        <v>0</v>
      </c>
      <c r="R42" s="137">
        <f t="shared" si="5"/>
        <v>0.9</v>
      </c>
      <c r="S42" s="137">
        <f t="shared" si="5"/>
        <v>0.72099999999999997</v>
      </c>
      <c r="T42" s="139">
        <f t="shared" si="5"/>
        <v>34.299999999999997</v>
      </c>
      <c r="U42" s="139">
        <f t="shared" si="5"/>
        <v>37.4</v>
      </c>
      <c r="V42" s="137">
        <f t="shared" si="5"/>
        <v>-0.28000000000000003</v>
      </c>
      <c r="W42" s="83">
        <f t="shared" si="5"/>
        <v>343</v>
      </c>
      <c r="X42" s="137">
        <f t="shared" si="5"/>
        <v>7.8E-2</v>
      </c>
      <c r="Y42" s="137" t="s">
        <v>58</v>
      </c>
      <c r="Z42" s="83">
        <f t="shared" si="5"/>
        <v>205</v>
      </c>
      <c r="AA42" s="140"/>
      <c r="AB42" s="141" t="s">
        <v>57</v>
      </c>
      <c r="AC42" s="143">
        <f>MAX(AC9:AC39)</f>
        <v>8.25</v>
      </c>
      <c r="AD42" s="144">
        <f>MAX(AD9:AD39)</f>
        <v>52.3</v>
      </c>
      <c r="AE42" s="145">
        <f t="shared" ref="AE42:AK42" si="6">MAX(AE9:AE39)</f>
        <v>129</v>
      </c>
      <c r="AF42" s="145">
        <f t="shared" si="6"/>
        <v>66</v>
      </c>
      <c r="AG42" s="145">
        <f t="shared" si="6"/>
        <v>161</v>
      </c>
      <c r="AH42" s="145">
        <f t="shared" si="6"/>
        <v>153</v>
      </c>
      <c r="AI42" s="83">
        <f t="shared" si="6"/>
        <v>64</v>
      </c>
      <c r="AJ42" s="145">
        <f t="shared" si="6"/>
        <v>0</v>
      </c>
      <c r="AK42" s="143">
        <f t="shared" si="6"/>
        <v>3.55</v>
      </c>
      <c r="AL42" s="137"/>
      <c r="AM42" s="142"/>
      <c r="AN42" s="134" t="s">
        <v>57</v>
      </c>
      <c r="AO42" s="137">
        <f t="shared" ref="AO42:BB42" si="7">MAX(AO9:AO39)</f>
        <v>0.7</v>
      </c>
      <c r="AP42" s="137">
        <f t="shared" si="7"/>
        <v>3.86</v>
      </c>
      <c r="AQ42" s="146" t="s">
        <v>59</v>
      </c>
      <c r="AR42" s="137">
        <f t="shared" si="7"/>
        <v>0.83</v>
      </c>
      <c r="AS42" s="137">
        <f t="shared" si="7"/>
        <v>0.69599999999999995</v>
      </c>
      <c r="AT42" s="139">
        <f t="shared" si="7"/>
        <v>32.1</v>
      </c>
      <c r="AU42" s="139">
        <f t="shared" si="7"/>
        <v>36.5</v>
      </c>
      <c r="AV42" s="137">
        <f t="shared" si="7"/>
        <v>-0.38</v>
      </c>
      <c r="AW42" s="83">
        <f t="shared" si="7"/>
        <v>321</v>
      </c>
      <c r="AX42" s="137">
        <f t="shared" si="7"/>
        <v>0.1</v>
      </c>
      <c r="AY42" s="137" t="s">
        <v>58</v>
      </c>
      <c r="AZ42" s="83">
        <f t="shared" si="7"/>
        <v>188</v>
      </c>
      <c r="BA42" s="139">
        <f t="shared" si="7"/>
        <v>14.4</v>
      </c>
      <c r="BB42" s="139">
        <f t="shared" si="7"/>
        <v>13.2</v>
      </c>
    </row>
    <row r="43" spans="1:54" x14ac:dyDescent="0.25">
      <c r="A43" s="134" t="s">
        <v>60</v>
      </c>
      <c r="B43" s="143">
        <f t="shared" ref="B43:J43" si="8">MIN(B9:B39)</f>
        <v>8.0399999999999991</v>
      </c>
      <c r="C43" s="144">
        <f t="shared" si="8"/>
        <v>51.1</v>
      </c>
      <c r="D43" s="145">
        <f t="shared" si="8"/>
        <v>127</v>
      </c>
      <c r="E43" s="145">
        <f t="shared" si="8"/>
        <v>52</v>
      </c>
      <c r="F43" s="145">
        <f t="shared" si="8"/>
        <v>60</v>
      </c>
      <c r="G43" s="145">
        <f t="shared" si="8"/>
        <v>52</v>
      </c>
      <c r="H43" s="145">
        <f t="shared" si="8"/>
        <v>75</v>
      </c>
      <c r="I43" s="83">
        <f t="shared" si="8"/>
        <v>0</v>
      </c>
      <c r="J43" s="137">
        <f t="shared" si="8"/>
        <v>3.18</v>
      </c>
      <c r="K43" s="137"/>
      <c r="L43" s="83"/>
      <c r="M43" s="122"/>
      <c r="N43" s="138" t="s">
        <v>60</v>
      </c>
      <c r="O43" s="137">
        <f t="shared" ref="O43:Z43" si="9">MIN(O9:O39)</f>
        <v>0.56000000000000005</v>
      </c>
      <c r="P43" s="137">
        <f t="shared" si="9"/>
        <v>1.36</v>
      </c>
      <c r="Q43" s="146" t="s">
        <v>53</v>
      </c>
      <c r="R43" s="137">
        <f t="shared" si="9"/>
        <v>0.66</v>
      </c>
      <c r="S43" s="137">
        <f t="shared" si="9"/>
        <v>0.57999999999999996</v>
      </c>
      <c r="T43" s="139">
        <f t="shared" si="9"/>
        <v>33.1</v>
      </c>
      <c r="U43" s="139">
        <f t="shared" si="9"/>
        <v>35.700000000000003</v>
      </c>
      <c r="V43" s="137">
        <f t="shared" si="9"/>
        <v>-0.57999999999999996</v>
      </c>
      <c r="W43" s="83">
        <f t="shared" si="9"/>
        <v>322</v>
      </c>
      <c r="X43" s="137">
        <f t="shared" si="9"/>
        <v>2.9000000000000001E-2</v>
      </c>
      <c r="Y43" s="137" t="s">
        <v>53</v>
      </c>
      <c r="Z43" s="83">
        <f t="shared" si="9"/>
        <v>205</v>
      </c>
      <c r="AA43" s="140"/>
      <c r="AB43" s="141" t="s">
        <v>60</v>
      </c>
      <c r="AC43" s="143">
        <f>MIN(AC9:AC39)</f>
        <v>8.1300000000000008</v>
      </c>
      <c r="AD43" s="144">
        <f>MIN(AD9:AD39)</f>
        <v>32</v>
      </c>
      <c r="AE43" s="145">
        <f t="shared" ref="AE43:AK43" si="10">MIN(AE9:AE39)</f>
        <v>118</v>
      </c>
      <c r="AF43" s="145">
        <f t="shared" si="10"/>
        <v>42</v>
      </c>
      <c r="AG43" s="145">
        <f t="shared" si="10"/>
        <v>60</v>
      </c>
      <c r="AH43" s="145">
        <f t="shared" si="10"/>
        <v>59</v>
      </c>
      <c r="AI43" s="83">
        <f t="shared" si="10"/>
        <v>57</v>
      </c>
      <c r="AJ43" s="145">
        <f t="shared" si="10"/>
        <v>0</v>
      </c>
      <c r="AK43" s="143">
        <f t="shared" si="10"/>
        <v>3.19</v>
      </c>
      <c r="AL43" s="137"/>
      <c r="AM43" s="142"/>
      <c r="AN43" s="134" t="s">
        <v>60</v>
      </c>
      <c r="AO43" s="137">
        <f t="shared" ref="AO43:BB43" si="11">MIN(AO9:AO39)</f>
        <v>0.57999999999999996</v>
      </c>
      <c r="AP43" s="137">
        <f t="shared" si="11"/>
        <v>3.18</v>
      </c>
      <c r="AQ43" s="146" t="s">
        <v>53</v>
      </c>
      <c r="AR43" s="137">
        <f t="shared" si="11"/>
        <v>0.68</v>
      </c>
      <c r="AS43" s="137">
        <f t="shared" si="11"/>
        <v>0.59299999999999997</v>
      </c>
      <c r="AT43" s="139">
        <f t="shared" si="11"/>
        <v>31</v>
      </c>
      <c r="AU43" s="139">
        <f t="shared" si="11"/>
        <v>35.200000000000003</v>
      </c>
      <c r="AV43" s="137">
        <f t="shared" si="11"/>
        <v>-0.8</v>
      </c>
      <c r="AW43" s="83">
        <f t="shared" si="11"/>
        <v>301</v>
      </c>
      <c r="AX43" s="137">
        <f t="shared" si="11"/>
        <v>0.03</v>
      </c>
      <c r="AY43" s="137" t="s">
        <v>53</v>
      </c>
      <c r="AZ43" s="83">
        <f t="shared" si="11"/>
        <v>188</v>
      </c>
      <c r="BA43" s="139">
        <f t="shared" si="11"/>
        <v>14.3</v>
      </c>
      <c r="BB43" s="139">
        <f t="shared" si="11"/>
        <v>13</v>
      </c>
    </row>
    <row r="44" spans="1:54" x14ac:dyDescent="0.25">
      <c r="A44" s="134" t="s">
        <v>61</v>
      </c>
      <c r="B44" s="93">
        <f t="shared" ref="B44:J44" si="12">STDEV(B9:B39)</f>
        <v>3.9401435485012209E-2</v>
      </c>
      <c r="C44" s="93">
        <f t="shared" si="12"/>
        <v>2.6418143000027312</v>
      </c>
      <c r="D44" s="95">
        <f t="shared" si="12"/>
        <v>3.1325553827197448</v>
      </c>
      <c r="E44" s="95">
        <f t="shared" si="12"/>
        <v>5.5065942873214562</v>
      </c>
      <c r="F44" s="95">
        <f t="shared" si="12"/>
        <v>6.3349177418257705</v>
      </c>
      <c r="G44" s="95">
        <f t="shared" si="12"/>
        <v>2.6175585768470979</v>
      </c>
      <c r="H44" s="95">
        <f t="shared" si="12"/>
        <v>2.3486440837764384</v>
      </c>
      <c r="I44" s="83">
        <f t="shared" si="12"/>
        <v>0</v>
      </c>
      <c r="J44" s="137">
        <f t="shared" si="12"/>
        <v>8.6255434611391291E-2</v>
      </c>
      <c r="K44" s="137"/>
      <c r="L44" s="83"/>
      <c r="M44" s="147"/>
      <c r="N44" s="134" t="s">
        <v>61</v>
      </c>
      <c r="O44" s="137">
        <f>STDEV(O9:O39)</f>
        <v>3.6028662424922642E-2</v>
      </c>
      <c r="P44" s="137">
        <f>STDEV(P9:P39)</f>
        <v>7.6321687612368697E-2</v>
      </c>
      <c r="Q44" s="146"/>
      <c r="R44" s="137">
        <f>STDEV(R9:R39)</f>
        <v>7.091242083423345E-2</v>
      </c>
      <c r="S44" s="137">
        <f>STDEV(S9:S39)</f>
        <v>2.907687253005441E-2</v>
      </c>
      <c r="T44" s="139"/>
      <c r="U44" s="139"/>
      <c r="V44" s="137">
        <f>STDEV(V9:V39)</f>
        <v>8.7329732699915938E-2</v>
      </c>
      <c r="W44" s="83">
        <f>STDEV(W9:W39)</f>
        <v>5.0199601592044534</v>
      </c>
      <c r="X44" s="137">
        <f>STDEV(X9:X39)</f>
        <v>1.2252452025825686E-2</v>
      </c>
      <c r="Y44" s="137"/>
      <c r="Z44" s="83"/>
      <c r="AA44" s="140"/>
      <c r="AB44" s="141" t="s">
        <v>61</v>
      </c>
      <c r="AC44" s="93">
        <f>STDEV(AC9:AC39)</f>
        <v>3.3802080485693289E-2</v>
      </c>
      <c r="AD44" s="136">
        <f>STDEV(AD9:AD39)</f>
        <v>3.4993424881629354</v>
      </c>
      <c r="AE44" s="95">
        <f t="shared" ref="AE44:AK44" si="13">STDEV(AE9:AE39)</f>
        <v>3.063485961541057</v>
      </c>
      <c r="AF44" s="95">
        <f t="shared" si="13"/>
        <v>4.6821555554211667</v>
      </c>
      <c r="AG44" s="95">
        <f t="shared" si="13"/>
        <v>16.313461688374563</v>
      </c>
      <c r="AH44" s="95">
        <f t="shared" si="13"/>
        <v>16.163612393007881</v>
      </c>
      <c r="AI44" s="83">
        <f t="shared" si="13"/>
        <v>1.9794644654280804</v>
      </c>
      <c r="AJ44" s="95" t="e">
        <f t="shared" si="13"/>
        <v>#DIV/0!</v>
      </c>
      <c r="AK44" s="93">
        <f t="shared" si="13"/>
        <v>0.10212473924368862</v>
      </c>
      <c r="AL44" s="137"/>
      <c r="AM44" s="147"/>
      <c r="AN44" s="134" t="s">
        <v>61</v>
      </c>
      <c r="AO44" s="137">
        <f>STDEV(AO9:AO39)</f>
        <v>3.2991853018455898E-2</v>
      </c>
      <c r="AP44" s="137">
        <f>STDEV(AP9:AP39)</f>
        <v>0.28182441342083892</v>
      </c>
      <c r="AQ44" s="146"/>
      <c r="AR44" s="137">
        <f>STDEV(AR9:AR39)</f>
        <v>4.659858980085739E-2</v>
      </c>
      <c r="AS44" s="137">
        <f>STDEV(AS9:AS39)</f>
        <v>2.5253510348983901E-2</v>
      </c>
      <c r="AT44" s="139"/>
      <c r="AU44" s="139"/>
      <c r="AV44" s="137">
        <f>STDEV(AV9:AV39)</f>
        <v>0.10197457638671113</v>
      </c>
      <c r="AW44" s="83">
        <f>STDEV(AW9:AW39)</f>
        <v>5.8176594340269325</v>
      </c>
      <c r="AX44" s="137">
        <f>STDEV(AX9:AX39)</f>
        <v>1.8139246347754181E-2</v>
      </c>
      <c r="AY44" s="137"/>
      <c r="AZ44" s="83"/>
      <c r="BA44" s="103"/>
      <c r="BB44" s="103"/>
    </row>
    <row r="45" spans="1:54" x14ac:dyDescent="0.25">
      <c r="A45" s="2" t="s">
        <v>62</v>
      </c>
      <c r="B45" s="2"/>
      <c r="C45" s="3"/>
      <c r="D45" s="4"/>
      <c r="E45" s="4"/>
      <c r="F45" s="2"/>
      <c r="G45" s="2"/>
      <c r="H45" s="2"/>
      <c r="I45" s="2"/>
      <c r="J45" s="3"/>
      <c r="K45" s="3"/>
      <c r="L45" s="6"/>
      <c r="M45" s="2"/>
      <c r="N45" s="148"/>
      <c r="O45" s="2"/>
      <c r="P45" s="2"/>
      <c r="Q45" s="7"/>
      <c r="R45" s="2"/>
      <c r="S45" s="2"/>
      <c r="T45" s="2"/>
      <c r="U45" s="2"/>
      <c r="V45" s="2"/>
      <c r="W45" s="2"/>
      <c r="X45" s="8"/>
      <c r="Y45" s="8"/>
      <c r="Z45" s="2"/>
      <c r="AA45" s="2"/>
      <c r="AB45" s="2"/>
      <c r="AC45" s="8"/>
      <c r="AD45" s="3"/>
      <c r="AE45" s="2"/>
      <c r="AF45" s="2"/>
      <c r="AG45" s="2"/>
      <c r="AH45" s="2"/>
      <c r="AI45" s="2"/>
      <c r="AJ45" s="2"/>
      <c r="AK45" s="8"/>
      <c r="AL45" s="2"/>
      <c r="AM45" s="2"/>
      <c r="AN45" s="148"/>
      <c r="AO45" s="2"/>
      <c r="AP45" s="2"/>
      <c r="AQ45" s="7"/>
      <c r="AR45" s="2"/>
      <c r="AS45" s="2"/>
      <c r="AT45" s="2"/>
      <c r="AU45" s="2"/>
      <c r="AV45" s="2"/>
      <c r="AW45" s="2"/>
      <c r="AX45" s="149"/>
      <c r="AY45" s="2"/>
      <c r="AZ45" s="4"/>
    </row>
    <row r="46" spans="1:54" x14ac:dyDescent="0.25">
      <c r="A46" s="2" t="s">
        <v>63</v>
      </c>
      <c r="B46" s="2"/>
      <c r="C46" s="3"/>
      <c r="D46" s="4"/>
      <c r="E46" s="4"/>
      <c r="F46" s="2"/>
      <c r="G46" s="2"/>
      <c r="H46" s="2"/>
      <c r="I46" s="2"/>
      <c r="J46" s="3"/>
      <c r="K46" s="3"/>
      <c r="L46" s="6"/>
      <c r="M46" s="2"/>
      <c r="N46" s="2" t="s">
        <v>64</v>
      </c>
      <c r="O46" s="2"/>
      <c r="P46" s="3"/>
      <c r="Q46" s="4"/>
      <c r="R46" s="4"/>
      <c r="S46" s="2"/>
      <c r="T46" s="2"/>
      <c r="U46" s="2"/>
      <c r="V46" s="2"/>
      <c r="W46" s="2"/>
      <c r="X46" s="8"/>
      <c r="Y46" s="8"/>
      <c r="Z46" s="2"/>
      <c r="AA46" s="2"/>
      <c r="AB46" s="2" t="s">
        <v>63</v>
      </c>
      <c r="AC46" s="8"/>
      <c r="AD46" s="3"/>
      <c r="AE46" s="2"/>
      <c r="AF46" s="2"/>
      <c r="AG46" s="2"/>
      <c r="AH46" s="2"/>
      <c r="AI46" s="2"/>
      <c r="AJ46" s="2"/>
      <c r="AK46" s="8"/>
      <c r="AL46" s="2"/>
      <c r="AM46" s="2"/>
      <c r="AN46" s="2" t="s">
        <v>64</v>
      </c>
      <c r="AO46" s="2"/>
      <c r="AP46" s="2"/>
      <c r="AQ46" s="7"/>
      <c r="AR46" s="2"/>
      <c r="AS46" s="2"/>
      <c r="AT46" s="2"/>
      <c r="AU46" s="2"/>
      <c r="AV46" s="2"/>
      <c r="AW46" s="2"/>
      <c r="AX46" s="2"/>
      <c r="AY46" s="2"/>
      <c r="AZ46" s="4"/>
    </row>
    <row r="47" spans="1:54" x14ac:dyDescent="0.25">
      <c r="A47" s="150" t="s">
        <v>65</v>
      </c>
      <c r="B47" s="150"/>
      <c r="C47" s="151"/>
      <c r="D47" s="152"/>
      <c r="E47" s="152"/>
      <c r="F47" s="150"/>
      <c r="G47" s="150"/>
      <c r="H47" s="150"/>
      <c r="I47" s="2"/>
      <c r="J47" s="3"/>
      <c r="K47" s="3"/>
      <c r="L47" s="6"/>
      <c r="M47" s="2"/>
      <c r="N47" s="150" t="s">
        <v>65</v>
      </c>
      <c r="O47" s="2"/>
      <c r="P47" s="2"/>
      <c r="Q47" s="7"/>
      <c r="R47" s="2"/>
      <c r="S47" s="2"/>
      <c r="T47" s="2"/>
      <c r="U47" s="2"/>
      <c r="V47" s="2"/>
      <c r="W47" s="2"/>
      <c r="X47" s="8"/>
      <c r="Y47" s="8"/>
      <c r="Z47" s="2"/>
      <c r="AA47" s="2"/>
      <c r="AB47" s="150" t="s">
        <v>65</v>
      </c>
      <c r="AC47" s="8"/>
      <c r="AD47" s="3"/>
      <c r="AE47" s="2"/>
      <c r="AF47" s="2"/>
      <c r="AG47" s="2"/>
      <c r="AH47" s="2"/>
      <c r="AI47" s="2"/>
      <c r="AJ47" s="2"/>
      <c r="AK47" s="8"/>
      <c r="AL47" s="2"/>
      <c r="AM47" s="2"/>
      <c r="AN47" s="150" t="s">
        <v>65</v>
      </c>
      <c r="AO47" s="2"/>
      <c r="AP47" s="2"/>
      <c r="AQ47" s="7"/>
      <c r="AR47" s="2"/>
      <c r="AS47" s="2"/>
      <c r="AT47" s="2"/>
      <c r="AU47" s="2"/>
      <c r="AV47" s="2"/>
      <c r="AW47" s="2"/>
      <c r="AX47" s="2"/>
      <c r="AY47" s="2"/>
      <c r="AZ47" s="4"/>
    </row>
    <row r="48" spans="1:54" x14ac:dyDescent="0.25">
      <c r="A48" s="2" t="s">
        <v>66</v>
      </c>
      <c r="B48" s="2"/>
      <c r="C48" s="3"/>
      <c r="D48" s="4"/>
      <c r="E48" s="4"/>
      <c r="F48" s="2"/>
      <c r="G48" s="2"/>
      <c r="H48" s="2"/>
      <c r="I48" s="2"/>
      <c r="J48" s="3"/>
      <c r="K48" s="3"/>
      <c r="L48" s="6"/>
      <c r="M48" s="2"/>
      <c r="N48" s="2" t="s">
        <v>66</v>
      </c>
      <c r="O48" s="2"/>
      <c r="P48" s="2"/>
      <c r="Q48" s="7"/>
      <c r="R48" s="2"/>
      <c r="S48" s="2"/>
      <c r="T48" s="2"/>
      <c r="U48" s="2"/>
      <c r="V48" s="2"/>
      <c r="W48" s="2"/>
      <c r="X48" s="8"/>
      <c r="Y48" s="8"/>
      <c r="Z48" s="2"/>
      <c r="AA48" s="2"/>
      <c r="AB48" s="2" t="s">
        <v>66</v>
      </c>
      <c r="AC48" s="8"/>
      <c r="AD48" s="3"/>
      <c r="AE48" s="2"/>
      <c r="AF48" s="2"/>
      <c r="AG48" s="2"/>
      <c r="AH48" s="2"/>
      <c r="AI48" s="2"/>
      <c r="AJ48" s="2"/>
      <c r="AK48" s="8"/>
      <c r="AL48" s="2"/>
      <c r="AM48" s="2"/>
      <c r="AN48" s="2" t="s">
        <v>66</v>
      </c>
      <c r="AO48" s="2"/>
      <c r="AP48" s="2"/>
      <c r="AQ48" s="7"/>
      <c r="AR48" s="2"/>
      <c r="AS48" s="2"/>
      <c r="AT48" s="2"/>
      <c r="AU48" s="2"/>
      <c r="AV48" s="2"/>
      <c r="AW48" s="2"/>
      <c r="AX48" s="2"/>
      <c r="AY48" s="2"/>
      <c r="AZ48" s="4"/>
    </row>
    <row r="49" spans="1:52" x14ac:dyDescent="0.25">
      <c r="A49" s="2"/>
      <c r="B49" s="2"/>
      <c r="C49" s="3"/>
      <c r="D49" s="4"/>
      <c r="E49" s="4"/>
      <c r="F49" s="2"/>
      <c r="G49" s="2"/>
      <c r="H49" s="2"/>
      <c r="I49" s="2"/>
      <c r="J49" s="3"/>
      <c r="K49" s="3"/>
      <c r="L49" s="6"/>
      <c r="M49" s="2"/>
      <c r="N49" s="2"/>
      <c r="O49" s="2"/>
      <c r="P49" s="2"/>
      <c r="Q49" s="7"/>
      <c r="R49" s="2"/>
      <c r="S49" s="2"/>
      <c r="T49" s="2"/>
      <c r="U49" s="2"/>
      <c r="V49" s="2"/>
      <c r="W49" s="2"/>
      <c r="X49" s="8"/>
      <c r="Y49" s="8"/>
      <c r="Z49" s="2"/>
      <c r="AA49" s="2"/>
      <c r="AB49" s="2"/>
      <c r="AC49" s="8"/>
      <c r="AD49" s="3"/>
      <c r="AE49" s="2"/>
      <c r="AF49" s="2"/>
      <c r="AG49" s="2"/>
      <c r="AH49" s="2"/>
      <c r="AI49" s="2"/>
      <c r="AJ49" s="2"/>
      <c r="AK49" s="8"/>
      <c r="AL49" s="2"/>
      <c r="AM49" s="2"/>
      <c r="AN49" s="2"/>
      <c r="AO49" s="2"/>
      <c r="AP49" s="2"/>
      <c r="AQ49" s="7"/>
      <c r="AR49" s="2"/>
      <c r="AS49" s="2"/>
      <c r="AT49" s="2"/>
      <c r="AU49" s="2"/>
      <c r="AV49" s="2"/>
      <c r="AW49" s="2"/>
      <c r="AX49" s="2"/>
      <c r="AY49" s="2"/>
      <c r="AZ49" s="4"/>
    </row>
    <row r="50" spans="1:52" x14ac:dyDescent="0.25">
      <c r="A50" s="2"/>
      <c r="B50" s="2"/>
      <c r="C50" s="3"/>
      <c r="D50" s="4"/>
      <c r="E50" s="4"/>
      <c r="F50" s="2"/>
      <c r="G50" s="2"/>
      <c r="H50" s="2"/>
      <c r="I50" s="2"/>
      <c r="J50" s="3"/>
      <c r="K50" s="3"/>
      <c r="L50" s="6"/>
      <c r="M50" s="2"/>
      <c r="N50" s="2"/>
      <c r="O50" s="2"/>
      <c r="P50" s="2"/>
      <c r="Q50" s="7"/>
      <c r="R50" s="2"/>
      <c r="S50" s="2"/>
      <c r="T50" s="2"/>
      <c r="U50" s="2"/>
      <c r="V50" s="2"/>
      <c r="W50" s="2"/>
      <c r="X50" s="8"/>
      <c r="Y50" s="8"/>
      <c r="Z50" s="2"/>
      <c r="AA50" s="2"/>
      <c r="AB50" s="2"/>
      <c r="AC50" s="8"/>
      <c r="AD50" s="3"/>
      <c r="AE50" s="2"/>
      <c r="AF50" s="2"/>
      <c r="AG50" s="2"/>
      <c r="AH50" s="2"/>
      <c r="AI50" s="2"/>
      <c r="AJ50" s="2"/>
      <c r="AK50" s="8"/>
      <c r="AL50" s="2"/>
      <c r="AM50" s="2"/>
      <c r="AN50" s="2"/>
      <c r="AO50" s="2"/>
      <c r="AP50" s="2"/>
      <c r="AQ50" s="7"/>
      <c r="AR50" s="2"/>
      <c r="AS50" s="2"/>
      <c r="AT50" s="2"/>
      <c r="AU50" s="2"/>
      <c r="AV50" s="2"/>
      <c r="AW50" s="2"/>
      <c r="AX50" s="2"/>
      <c r="AY50" s="2"/>
      <c r="AZ50" s="4"/>
    </row>
  </sheetData>
  <mergeCells count="7">
    <mergeCell ref="AF1:AI1"/>
    <mergeCell ref="AF2:AI2"/>
    <mergeCell ref="AF3:AI3"/>
    <mergeCell ref="H6:I6"/>
    <mergeCell ref="AI6:AJ6"/>
    <mergeCell ref="H7:I7"/>
    <mergeCell ref="AI7:A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University of Iowa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kball</dc:creator>
  <cp:lastModifiedBy>kball</cp:lastModifiedBy>
  <dcterms:created xsi:type="dcterms:W3CDTF">2012-02-10T19:09:35Z</dcterms:created>
  <dcterms:modified xsi:type="dcterms:W3CDTF">2012-02-10T19:10:30Z</dcterms:modified>
</cp:coreProperties>
</file>